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A8E490C2-0429-457D-9D43-B03C977FDE77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 s="1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N31" i="10" s="1"/>
  <c r="M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 s="1"/>
  <c r="L32" i="12"/>
  <c r="L31" i="12"/>
  <c r="M31" i="12"/>
  <c r="N31" i="12"/>
  <c r="L20" i="12"/>
  <c r="L19" i="12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C43" i="9" s="1"/>
  <c r="AB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/>
  <c r="AA20" i="7"/>
  <c r="AA19" i="7"/>
  <c r="AB19" i="7"/>
  <c r="AC19" i="7" s="1"/>
  <c r="L44" i="7"/>
  <c r="L43" i="7"/>
  <c r="M43" i="7"/>
  <c r="N43" i="7"/>
  <c r="L32" i="7"/>
  <c r="L31" i="7"/>
  <c r="M31" i="7"/>
  <c r="N31" i="7" s="1"/>
  <c r="L20" i="7"/>
  <c r="L19" i="7"/>
  <c r="M19" i="7"/>
  <c r="N19" i="7" s="1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N19" i="12" l="1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<sst xmlns="http://schemas.openxmlformats.org/spreadsheetml/2006/main" count="3300" uniqueCount="40">
  <si>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</si>
  <si>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</si>
  <si>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</si>
  <si>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</si>
  <si>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</si>
  <si>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</si>
  <si>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</si>
  <si>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</si>
  <si>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</si>
  <si>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</si>
  <si>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</si>
  <si>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</si>
  <si>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</si>
  <si>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</si>
  <si>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</si>
  <si>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</si>
  <si>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</si>
  <si>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</si>
  <si>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</si>
  <si>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</si>
  <si>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</si>
  <si>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</si>
  <si>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</si>
  <si>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</si>
  <si>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</si>
  <si>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</si>
  <si>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</si>
  <si>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</si>
  <si>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</si>
  <si>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</si>
  <si>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</si>
  <si>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</si>
  <si>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</si>
  <si>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</si>
  <si>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</si>
  <si>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</si>
  <si>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</si>
  <si>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</si>
  <si>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</si>
  <si>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2015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</si>
</sst>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38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689803775305" xfId="31" xr:uid="{00000000-0005-0000-0000-00001D000000}"/>
    <cellStyle name="style1689803775352" xfId="32" xr:uid="{00000000-0005-0000-0000-00001E000000}"/>
    <cellStyle name="style1689803775384" xfId="34" xr:uid="{00000000-0005-0000-0000-00001F000000}"/>
    <cellStyle name="style1689803775446" xfId="35" xr:uid="{00000000-0005-0000-0000-000020000000}"/>
    <cellStyle name="style1689803775477" xfId="36" xr:uid="{00000000-0005-0000-0000-000021000000}"/>
    <cellStyle name="style1689803776390" xfId="30" xr:uid="{00000000-0005-0000-0000-000022000000}"/>
    <cellStyle name="style1689803776422" xfId="37" xr:uid="{00000000-0005-0000-0000-000023000000}"/>
    <cellStyle name="style1689803776769" xfId="33" xr:uid="{00000000-0005-0000-0000-000024000000}"/>
    <cellStyle name="style1689803776973" xfId="29" xr:uid="{00000000-0005-0000-0000-00002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12238123.999999998</v>
      </c>
      <c r="C15" s="2"/>
      <c r="D15" s="2">
        <v>4524990</v>
      </c>
      <c r="E15" s="2"/>
      <c r="F15" s="2">
        <v>9143799.9999999981</v>
      </c>
      <c r="G15" s="2"/>
      <c r="H15" s="2">
        <v>27276350.000000004</v>
      </c>
      <c r="I15" s="2"/>
      <c r="J15" s="2">
        <v>0</v>
      </c>
      <c r="K15" s="2"/>
      <c r="L15" s="1">
        <f>B15+D15+F15+H15+J15</f>
        <v>53183264</v>
      </c>
      <c r="M15" s="13">
        <f>C15+E15+G15+I15+K15</f>
        <v>0</v>
      </c>
      <c r="N15" s="14">
        <f>L15+M15</f>
        <v>53183264</v>
      </c>
      <c r="P15" s="3" t="s">
        <v>12</v>
      </c>
      <c r="Q15" s="2">
        <v>2771</v>
      </c>
      <c r="R15" s="2">
        <v>0</v>
      </c>
      <c r="S15" s="2">
        <v>947</v>
      </c>
      <c r="T15" s="2">
        <v>0</v>
      </c>
      <c r="U15" s="2">
        <v>1382</v>
      </c>
      <c r="V15" s="2">
        <v>0</v>
      </c>
      <c r="W15" s="2">
        <v>5459</v>
      </c>
      <c r="X15" s="2">
        <v>0</v>
      </c>
      <c r="Y15" s="2">
        <v>370</v>
      </c>
      <c r="Z15" s="2">
        <v>0</v>
      </c>
      <c r="AA15" s="1">
        <f>Q15+S15+U15+W15+Y15</f>
        <v>10929</v>
      </c>
      <c r="AB15" s="13">
        <f>R15+T15+V15+X15+Z15</f>
        <v>0</v>
      </c>
      <c r="AC15" s="14">
        <f>AA15+AB15</f>
        <v>10929</v>
      </c>
      <c r="AE15" s="3" t="s">
        <v>12</v>
      </c>
      <c r="AF15" s="2">
        <f>IFERROR(B15/Q15, "N.A.")</f>
        <v>4416.500902201371</v>
      </c>
      <c r="AG15" s="2" t="str">
        <f t="shared" ref="AG15:AP19" si="0">IFERROR(C15/R15, "N.A.")</f>
        <v>N.A.</v>
      </c>
      <c r="AH15" s="2">
        <f t="shared" si="0"/>
        <v>4778.2365364308343</v>
      </c>
      <c r="AI15" s="2" t="str">
        <f t="shared" si="0"/>
        <v>N.A.</v>
      </c>
      <c r="AJ15" s="2">
        <f t="shared" si="0"/>
        <v>6616.3531114327052</v>
      </c>
      <c r="AK15" s="2" t="str">
        <f t="shared" si="0"/>
        <v>N.A.</v>
      </c>
      <c r="AL15" s="2">
        <f t="shared" si="0"/>
        <v>4996.5836233742448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4866.2516241193152</v>
      </c>
      <c r="AQ15" s="13" t="str">
        <f t="shared" ref="AQ15" si="1">IFERROR(M15/AB15, "N.A.")</f>
        <v>N.A.</v>
      </c>
      <c r="AR15" s="14">
        <f t="shared" ref="AR15" si="2">IFERROR(N15/AC15, "N.A.")</f>
        <v>4866.2516241193152</v>
      </c>
    </row>
    <row r="16" spans="1:44" ht="15" customHeight="1" thickBot="1" x14ac:dyDescent="0.3">
      <c r="A16" s="3" t="s">
        <v>13</v>
      </c>
      <c r="B16" s="2">
        <v>7326220</v>
      </c>
      <c r="C16" s="2">
        <v>4487550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7326220</v>
      </c>
      <c r="M16" s="13">
        <f t="shared" ref="M16:M18" si="4">C16+E16+G16+I16+K16</f>
        <v>4487550</v>
      </c>
      <c r="N16" s="14">
        <f t="shared" ref="N16:N18" si="5">L16+M16</f>
        <v>11813770</v>
      </c>
      <c r="P16" s="3" t="s">
        <v>13</v>
      </c>
      <c r="Q16" s="2">
        <v>2287</v>
      </c>
      <c r="R16" s="2">
        <v>1015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2287</v>
      </c>
      <c r="AB16" s="13">
        <f t="shared" ref="AB16:AB18" si="7">R16+T16+V16+X16+Z16</f>
        <v>1015</v>
      </c>
      <c r="AC16" s="14">
        <f t="shared" ref="AC16:AC18" si="8">AA16+AB16</f>
        <v>3302</v>
      </c>
      <c r="AE16" s="3" t="s">
        <v>13</v>
      </c>
      <c r="AF16" s="2">
        <f t="shared" ref="AF16:AF19" si="9">IFERROR(B16/Q16, "N.A.")</f>
        <v>3203.4193266287712</v>
      </c>
      <c r="AG16" s="2">
        <f t="shared" si="0"/>
        <v>4421.231527093596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3203.4193266287712</v>
      </c>
      <c r="AQ16" s="13">
        <f t="shared" ref="AQ16:AQ18" si="11">IFERROR(M16/AB16, "N.A.")</f>
        <v>4421.231527093596</v>
      </c>
      <c r="AR16" s="14">
        <f t="shared" ref="AR16:AR18" si="12">IFERROR(N16/AC16, "N.A.")</f>
        <v>3577.7619624470017</v>
      </c>
    </row>
    <row r="17" spans="1:44" ht="15" customHeight="1" thickBot="1" x14ac:dyDescent="0.3">
      <c r="A17" s="3" t="s">
        <v>14</v>
      </c>
      <c r="B17" s="2">
        <v>24128889.999999996</v>
      </c>
      <c r="C17" s="2">
        <v>146354657</v>
      </c>
      <c r="D17" s="2">
        <v>18831420</v>
      </c>
      <c r="E17" s="2">
        <v>1083600</v>
      </c>
      <c r="F17" s="2"/>
      <c r="G17" s="2">
        <v>5680300</v>
      </c>
      <c r="H17" s="2"/>
      <c r="I17" s="2">
        <v>13035839.999999998</v>
      </c>
      <c r="J17" s="2">
        <v>0</v>
      </c>
      <c r="K17" s="2"/>
      <c r="L17" s="1">
        <f t="shared" si="3"/>
        <v>42960310</v>
      </c>
      <c r="M17" s="13">
        <f t="shared" si="4"/>
        <v>166154397</v>
      </c>
      <c r="N17" s="14">
        <f t="shared" si="5"/>
        <v>209114707</v>
      </c>
      <c r="P17" s="3" t="s">
        <v>14</v>
      </c>
      <c r="Q17" s="2">
        <v>5451</v>
      </c>
      <c r="R17" s="2">
        <v>24186</v>
      </c>
      <c r="S17" s="2">
        <v>2300</v>
      </c>
      <c r="T17" s="2">
        <v>633</v>
      </c>
      <c r="U17" s="2">
        <v>0</v>
      </c>
      <c r="V17" s="2">
        <v>1804</v>
      </c>
      <c r="W17" s="2">
        <v>0</v>
      </c>
      <c r="X17" s="2">
        <v>1827</v>
      </c>
      <c r="Y17" s="2">
        <v>1445</v>
      </c>
      <c r="Z17" s="2">
        <v>0</v>
      </c>
      <c r="AA17" s="1">
        <f t="shared" si="6"/>
        <v>9196</v>
      </c>
      <c r="AB17" s="13">
        <f t="shared" si="7"/>
        <v>28450</v>
      </c>
      <c r="AC17" s="14">
        <f t="shared" si="8"/>
        <v>37646</v>
      </c>
      <c r="AE17" s="3" t="s">
        <v>14</v>
      </c>
      <c r="AF17" s="2">
        <f t="shared" si="9"/>
        <v>4426.5070629242337</v>
      </c>
      <c r="AG17" s="2">
        <f t="shared" si="0"/>
        <v>6051.2138013726953</v>
      </c>
      <c r="AH17" s="2">
        <f t="shared" si="0"/>
        <v>8187.5739130434786</v>
      </c>
      <c r="AI17" s="2">
        <f t="shared" si="0"/>
        <v>1711.8483412322275</v>
      </c>
      <c r="AJ17" s="2" t="str">
        <f t="shared" si="0"/>
        <v>N.A.</v>
      </c>
      <c r="AK17" s="2">
        <f t="shared" si="0"/>
        <v>3148.7250554323723</v>
      </c>
      <c r="AL17" s="2" t="str">
        <f t="shared" si="0"/>
        <v>N.A.</v>
      </c>
      <c r="AM17" s="2">
        <f t="shared" si="0"/>
        <v>7135.1067323481102</v>
      </c>
      <c r="AN17" s="2">
        <f t="shared" si="0"/>
        <v>0</v>
      </c>
      <c r="AO17" s="2" t="str">
        <f t="shared" si="0"/>
        <v>N.A.</v>
      </c>
      <c r="AP17" s="15">
        <f t="shared" si="10"/>
        <v>4671.6300565463243</v>
      </c>
      <c r="AQ17" s="13">
        <f t="shared" si="11"/>
        <v>5840.2248506151145</v>
      </c>
      <c r="AR17" s="14">
        <f t="shared" si="12"/>
        <v>5554.7656324709133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1360950</v>
      </c>
      <c r="H18" s="2"/>
      <c r="I18" s="2"/>
      <c r="J18" s="2"/>
      <c r="K18" s="2"/>
      <c r="L18" s="1">
        <f t="shared" si="3"/>
        <v>0</v>
      </c>
      <c r="M18" s="13">
        <f t="shared" si="4"/>
        <v>1360950</v>
      </c>
      <c r="N18" s="14">
        <f t="shared" si="5"/>
        <v>1360950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211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211</v>
      </c>
      <c r="AC18" s="17">
        <f t="shared" si="8"/>
        <v>211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6450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>
        <f t="shared" si="11"/>
        <v>6450</v>
      </c>
      <c r="AR18" s="14">
        <f t="shared" si="12"/>
        <v>6450</v>
      </c>
    </row>
    <row r="19" spans="1:44" ht="15" customHeight="1" thickBot="1" x14ac:dyDescent="0.3">
      <c r="A19" s="4" t="s">
        <v>16</v>
      </c>
      <c r="B19" s="2">
        <v>43693234</v>
      </c>
      <c r="C19" s="2">
        <v>150842207</v>
      </c>
      <c r="D19" s="2">
        <v>23356409.999999996</v>
      </c>
      <c r="E19" s="2">
        <v>1083600</v>
      </c>
      <c r="F19" s="2">
        <v>9143799.9999999981</v>
      </c>
      <c r="G19" s="2">
        <v>7041250</v>
      </c>
      <c r="H19" s="2">
        <v>27276350.000000004</v>
      </c>
      <c r="I19" s="2">
        <v>13035839.999999998</v>
      </c>
      <c r="J19" s="2">
        <v>0</v>
      </c>
      <c r="K19" s="2"/>
      <c r="L19" s="1">
        <f t="shared" ref="L19" si="13">B19+D19+F19+H19+J19</f>
        <v>103469794</v>
      </c>
      <c r="M19" s="13">
        <f t="shared" ref="M19" si="14">C19+E19+G19+I19+K19</f>
        <v>172002897</v>
      </c>
      <c r="N19" s="17">
        <f t="shared" ref="N19" si="15">L19+M19</f>
        <v>275472691</v>
      </c>
      <c r="P19" s="4" t="s">
        <v>16</v>
      </c>
      <c r="Q19" s="2">
        <v>10509</v>
      </c>
      <c r="R19" s="2">
        <v>25201</v>
      </c>
      <c r="S19" s="2">
        <v>3247</v>
      </c>
      <c r="T19" s="2">
        <v>633</v>
      </c>
      <c r="U19" s="2">
        <v>1382</v>
      </c>
      <c r="V19" s="2">
        <v>2015</v>
      </c>
      <c r="W19" s="2">
        <v>5459</v>
      </c>
      <c r="X19" s="2">
        <v>1827</v>
      </c>
      <c r="Y19" s="2">
        <v>1815</v>
      </c>
      <c r="Z19" s="2">
        <v>0</v>
      </c>
      <c r="AA19" s="1">
        <f t="shared" ref="AA19" si="16">Q19+S19+U19+W19+Y19</f>
        <v>22412</v>
      </c>
      <c r="AB19" s="13">
        <f t="shared" ref="AB19" si="17">R19+T19+V19+X19+Z19</f>
        <v>29676</v>
      </c>
      <c r="AC19" s="14">
        <f t="shared" ref="AC19" si="18">AA19+AB19</f>
        <v>52088</v>
      </c>
      <c r="AE19" s="4" t="s">
        <v>16</v>
      </c>
      <c r="AF19" s="2">
        <f t="shared" si="9"/>
        <v>4157.6966409744027</v>
      </c>
      <c r="AG19" s="2">
        <f t="shared" si="0"/>
        <v>5985.5643426848137</v>
      </c>
      <c r="AH19" s="2">
        <f t="shared" si="0"/>
        <v>7193.2275947028011</v>
      </c>
      <c r="AI19" s="2">
        <f t="shared" si="0"/>
        <v>1711.8483412322275</v>
      </c>
      <c r="AJ19" s="2">
        <f t="shared" si="0"/>
        <v>6616.3531114327052</v>
      </c>
      <c r="AK19" s="2">
        <f t="shared" si="0"/>
        <v>3494.4168734491313</v>
      </c>
      <c r="AL19" s="2">
        <f t="shared" si="0"/>
        <v>4996.5836233742448</v>
      </c>
      <c r="AM19" s="2">
        <f t="shared" si="0"/>
        <v>7135.1067323481102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4616.7139925040156</v>
      </c>
      <c r="AQ19" s="13">
        <f t="shared" ref="AQ19" si="20">IFERROR(M19/AB19, "N.A.")</f>
        <v>5796.0269915082899</v>
      </c>
      <c r="AR19" s="14">
        <f t="shared" ref="AR19" si="21">IFERROR(N19/AC19, "N.A.")</f>
        <v>5288.6018084779607</v>
      </c>
    </row>
    <row r="20" spans="1:44" ht="15" customHeight="1" thickBot="1" x14ac:dyDescent="0.3">
      <c r="A20" s="5" t="s">
        <v>0</v>
      </c>
      <c r="B20" s="24">
        <f>B19+C19</f>
        <v>194535441</v>
      </c>
      <c r="C20" s="26"/>
      <c r="D20" s="24">
        <f>D19+E19</f>
        <v>24440009.999999996</v>
      </c>
      <c r="E20" s="26"/>
      <c r="F20" s="24">
        <f>F19+G19</f>
        <v>16185049.999999998</v>
      </c>
      <c r="G20" s="26"/>
      <c r="H20" s="24">
        <f>H19+I19</f>
        <v>40312190</v>
      </c>
      <c r="I20" s="26"/>
      <c r="J20" s="24">
        <f>J19+K19</f>
        <v>0</v>
      </c>
      <c r="K20" s="26"/>
      <c r="L20" s="24">
        <f>L19+M19</f>
        <v>275472691</v>
      </c>
      <c r="M20" s="25"/>
      <c r="N20" s="18">
        <f>B20+D20+F20+H20+J20</f>
        <v>275472691</v>
      </c>
      <c r="P20" s="5" t="s">
        <v>0</v>
      </c>
      <c r="Q20" s="24">
        <f>Q19+R19</f>
        <v>35710</v>
      </c>
      <c r="R20" s="26"/>
      <c r="S20" s="24">
        <f>S19+T19</f>
        <v>3880</v>
      </c>
      <c r="T20" s="26"/>
      <c r="U20" s="24">
        <f>U19+V19</f>
        <v>3397</v>
      </c>
      <c r="V20" s="26"/>
      <c r="W20" s="24">
        <f>W19+X19</f>
        <v>7286</v>
      </c>
      <c r="X20" s="26"/>
      <c r="Y20" s="24">
        <f>Y19+Z19</f>
        <v>1815</v>
      </c>
      <c r="Z20" s="26"/>
      <c r="AA20" s="24">
        <f>AA19+AB19</f>
        <v>52088</v>
      </c>
      <c r="AB20" s="26"/>
      <c r="AC20" s="19">
        <f>Q20+S20+U20+W20+Y20</f>
        <v>52088</v>
      </c>
      <c r="AE20" s="5" t="s">
        <v>0</v>
      </c>
      <c r="AF20" s="27">
        <f>IFERROR(B20/Q20,"N.A.")</f>
        <v>5447.6460655278634</v>
      </c>
      <c r="AG20" s="28"/>
      <c r="AH20" s="27">
        <f>IFERROR(D20/S20,"N.A.")</f>
        <v>6298.9716494845352</v>
      </c>
      <c r="AI20" s="28"/>
      <c r="AJ20" s="27">
        <f>IFERROR(F20/U20,"N.A.")</f>
        <v>4764.5128054165434</v>
      </c>
      <c r="AK20" s="28"/>
      <c r="AL20" s="27">
        <f>IFERROR(H20/W20,"N.A.")</f>
        <v>5532.8287125995057</v>
      </c>
      <c r="AM20" s="28"/>
      <c r="AN20" s="27">
        <f>IFERROR(J20/Y20,"N.A.")</f>
        <v>0</v>
      </c>
      <c r="AO20" s="28"/>
      <c r="AP20" s="27">
        <f>IFERROR(L20/AA20,"N.A.")</f>
        <v>5288.6018084779607</v>
      </c>
      <c r="AQ20" s="28"/>
      <c r="AR20" s="16">
        <f>IFERROR(N20/AC20, "N.A.")</f>
        <v>5288.6018084779607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10712934.000000002</v>
      </c>
      <c r="C27" s="2"/>
      <c r="D27" s="2">
        <v>4524990</v>
      </c>
      <c r="E27" s="2"/>
      <c r="F27" s="2">
        <v>4653740.0000000009</v>
      </c>
      <c r="G27" s="2"/>
      <c r="H27" s="2">
        <v>20486990</v>
      </c>
      <c r="I27" s="2"/>
      <c r="J27" s="2"/>
      <c r="K27" s="2"/>
      <c r="L27" s="1">
        <f>B27+D27+F27+H27+J27</f>
        <v>40378654</v>
      </c>
      <c r="M27" s="13">
        <f>C27+E27+G27+I27+K27</f>
        <v>0</v>
      </c>
      <c r="N27" s="14">
        <f>L27+M27</f>
        <v>40378654</v>
      </c>
      <c r="P27" s="3" t="s">
        <v>12</v>
      </c>
      <c r="Q27" s="2">
        <v>2065</v>
      </c>
      <c r="R27" s="2">
        <v>0</v>
      </c>
      <c r="S27" s="2">
        <v>947</v>
      </c>
      <c r="T27" s="2">
        <v>0</v>
      </c>
      <c r="U27" s="2">
        <v>657</v>
      </c>
      <c r="V27" s="2">
        <v>0</v>
      </c>
      <c r="W27" s="2">
        <v>2919</v>
      </c>
      <c r="X27" s="2">
        <v>0</v>
      </c>
      <c r="Y27" s="2">
        <v>0</v>
      </c>
      <c r="Z27" s="2">
        <v>0</v>
      </c>
      <c r="AA27" s="1">
        <f>Q27+S27+U27+W27+Y27</f>
        <v>6588</v>
      </c>
      <c r="AB27" s="13">
        <f>R27+T27+V27+X27+Z27</f>
        <v>0</v>
      </c>
      <c r="AC27" s="14">
        <f>AA27+AB27</f>
        <v>6588</v>
      </c>
      <c r="AE27" s="3" t="s">
        <v>12</v>
      </c>
      <c r="AF27" s="2">
        <f>IFERROR(B27/Q27, "N.A.")</f>
        <v>5187.8615012106548</v>
      </c>
      <c r="AG27" s="2" t="str">
        <f t="shared" ref="AG27:AG31" si="22">IFERROR(C27/R27, "N.A.")</f>
        <v>N.A.</v>
      </c>
      <c r="AH27" s="2">
        <f t="shared" ref="AH27:AH31" si="23">IFERROR(D27/S27, "N.A.")</f>
        <v>4778.2365364308343</v>
      </c>
      <c r="AI27" s="2" t="str">
        <f t="shared" ref="AI27:AI31" si="24">IFERROR(E27/T27, "N.A.")</f>
        <v>N.A.</v>
      </c>
      <c r="AJ27" s="2">
        <f t="shared" ref="AJ27:AJ31" si="25">IFERROR(F27/U27, "N.A.")</f>
        <v>7083.3181126331829</v>
      </c>
      <c r="AK27" s="2" t="str">
        <f t="shared" ref="AK27:AK31" si="26">IFERROR(G27/V27, "N.A.")</f>
        <v>N.A.</v>
      </c>
      <c r="AL27" s="2">
        <f t="shared" ref="AL27:AL31" si="27">IFERROR(H27/W27, "N.A.")</f>
        <v>7018.4960602946212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6129.1217364905888</v>
      </c>
      <c r="AQ27" s="13" t="str">
        <f t="shared" ref="AQ27:AQ30" si="32">IFERROR(M27/AB27, "N.A.")</f>
        <v>N.A.</v>
      </c>
      <c r="AR27" s="14">
        <f t="shared" ref="AR27:AR30" si="33">IFERROR(N27/AC27, "N.A.")</f>
        <v>6129.1217364905888</v>
      </c>
    </row>
    <row r="28" spans="1:44" ht="15" customHeight="1" thickBot="1" x14ac:dyDescent="0.3">
      <c r="A28" s="3" t="s">
        <v>13</v>
      </c>
      <c r="B28" s="2">
        <v>907300</v>
      </c>
      <c r="C28" s="2">
        <v>3336550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907300</v>
      </c>
      <c r="M28" s="13">
        <f t="shared" ref="M28:M30" si="35">C28+E28+G28+I28+K28</f>
        <v>3336550</v>
      </c>
      <c r="N28" s="14">
        <f t="shared" ref="N28:N30" si="36">L28+M28</f>
        <v>4243850</v>
      </c>
      <c r="P28" s="3" t="s">
        <v>13</v>
      </c>
      <c r="Q28" s="2">
        <v>211</v>
      </c>
      <c r="R28" s="2">
        <v>643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211</v>
      </c>
      <c r="AB28" s="13">
        <f t="shared" ref="AB28:AB30" si="38">R28+T28+V28+X28+Z28</f>
        <v>643</v>
      </c>
      <c r="AC28" s="14">
        <f t="shared" ref="AC28:AC30" si="39">AA28+AB28</f>
        <v>854</v>
      </c>
      <c r="AE28" s="3" t="s">
        <v>13</v>
      </c>
      <c r="AF28" s="2">
        <f t="shared" ref="AF28:AF31" si="40">IFERROR(B28/Q28, "N.A.")</f>
        <v>4300</v>
      </c>
      <c r="AG28" s="2">
        <f t="shared" si="22"/>
        <v>5189.0357698289272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4300</v>
      </c>
      <c r="AQ28" s="13">
        <f t="shared" si="32"/>
        <v>5189.0357698289272</v>
      </c>
      <c r="AR28" s="14">
        <f t="shared" si="33"/>
        <v>4969.3793911007024</v>
      </c>
    </row>
    <row r="29" spans="1:44" ht="15" customHeight="1" thickBot="1" x14ac:dyDescent="0.3">
      <c r="A29" s="3" t="s">
        <v>14</v>
      </c>
      <c r="B29" s="2">
        <v>15460980.000000004</v>
      </c>
      <c r="C29" s="2">
        <v>91297725</v>
      </c>
      <c r="D29" s="2">
        <v>7869110.0000000009</v>
      </c>
      <c r="E29" s="2">
        <v>1083600</v>
      </c>
      <c r="F29" s="2"/>
      <c r="G29" s="2">
        <v>4773000</v>
      </c>
      <c r="H29" s="2"/>
      <c r="I29" s="2">
        <v>3511440</v>
      </c>
      <c r="J29" s="2">
        <v>0</v>
      </c>
      <c r="K29" s="2"/>
      <c r="L29" s="1">
        <f t="shared" si="34"/>
        <v>23330090.000000004</v>
      </c>
      <c r="M29" s="13">
        <f t="shared" si="35"/>
        <v>100665765</v>
      </c>
      <c r="N29" s="14">
        <f t="shared" si="36"/>
        <v>123995855</v>
      </c>
      <c r="P29" s="3" t="s">
        <v>14</v>
      </c>
      <c r="Q29" s="2">
        <v>3227</v>
      </c>
      <c r="R29" s="2">
        <v>15287</v>
      </c>
      <c r="S29" s="2">
        <v>1200</v>
      </c>
      <c r="T29" s="2">
        <v>633</v>
      </c>
      <c r="U29" s="2">
        <v>0</v>
      </c>
      <c r="V29" s="2">
        <v>1315</v>
      </c>
      <c r="W29" s="2">
        <v>0</v>
      </c>
      <c r="X29" s="2">
        <v>987</v>
      </c>
      <c r="Y29" s="2">
        <v>617</v>
      </c>
      <c r="Z29" s="2">
        <v>0</v>
      </c>
      <c r="AA29" s="1">
        <f t="shared" si="37"/>
        <v>5044</v>
      </c>
      <c r="AB29" s="13">
        <f t="shared" si="38"/>
        <v>18222</v>
      </c>
      <c r="AC29" s="14">
        <f t="shared" si="39"/>
        <v>23266</v>
      </c>
      <c r="AE29" s="3" t="s">
        <v>14</v>
      </c>
      <c r="AF29" s="2">
        <f t="shared" si="40"/>
        <v>4791.131081499846</v>
      </c>
      <c r="AG29" s="2">
        <f t="shared" si="22"/>
        <v>5972.2460260351936</v>
      </c>
      <c r="AH29" s="2">
        <f t="shared" si="23"/>
        <v>6557.5916666666672</v>
      </c>
      <c r="AI29" s="2">
        <f t="shared" si="24"/>
        <v>1711.8483412322275</v>
      </c>
      <c r="AJ29" s="2" t="str">
        <f t="shared" si="25"/>
        <v>N.A.</v>
      </c>
      <c r="AK29" s="2">
        <f t="shared" si="26"/>
        <v>3629.6577946768061</v>
      </c>
      <c r="AL29" s="2" t="str">
        <f t="shared" si="27"/>
        <v>N.A.</v>
      </c>
      <c r="AM29" s="2">
        <f t="shared" si="28"/>
        <v>3557.6899696048631</v>
      </c>
      <c r="AN29" s="2">
        <f t="shared" si="29"/>
        <v>0</v>
      </c>
      <c r="AO29" s="2" t="str">
        <f t="shared" si="30"/>
        <v>N.A.</v>
      </c>
      <c r="AP29" s="15">
        <f t="shared" si="31"/>
        <v>4625.3152260111028</v>
      </c>
      <c r="AQ29" s="13">
        <f t="shared" si="32"/>
        <v>5524.4081330260124</v>
      </c>
      <c r="AR29" s="14">
        <f t="shared" si="33"/>
        <v>5329.48744949712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1360950</v>
      </c>
      <c r="H30" s="2"/>
      <c r="I30" s="2"/>
      <c r="J30" s="2"/>
      <c r="K30" s="2"/>
      <c r="L30" s="1">
        <f t="shared" si="34"/>
        <v>0</v>
      </c>
      <c r="M30" s="13">
        <f t="shared" si="35"/>
        <v>1360950</v>
      </c>
      <c r="N30" s="14">
        <f t="shared" si="36"/>
        <v>1360950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211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211</v>
      </c>
      <c r="AC30" s="17">
        <f t="shared" si="39"/>
        <v>211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>
        <f t="shared" si="26"/>
        <v>6450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>
        <f t="shared" si="32"/>
        <v>6450</v>
      </c>
      <c r="AR30" s="14">
        <f t="shared" si="33"/>
        <v>6450</v>
      </c>
    </row>
    <row r="31" spans="1:44" ht="15" customHeight="1" thickBot="1" x14ac:dyDescent="0.3">
      <c r="A31" s="4" t="s">
        <v>16</v>
      </c>
      <c r="B31" s="2">
        <v>27081214</v>
      </c>
      <c r="C31" s="2">
        <v>94634275.000000015</v>
      </c>
      <c r="D31" s="2">
        <v>12394100.000000002</v>
      </c>
      <c r="E31" s="2">
        <v>1083600</v>
      </c>
      <c r="F31" s="2">
        <v>4653740.0000000009</v>
      </c>
      <c r="G31" s="2">
        <v>6133950</v>
      </c>
      <c r="H31" s="2">
        <v>20486990</v>
      </c>
      <c r="I31" s="2">
        <v>3511440</v>
      </c>
      <c r="J31" s="2">
        <v>0</v>
      </c>
      <c r="K31" s="2"/>
      <c r="L31" s="1">
        <f t="shared" ref="L31" si="41">B31+D31+F31+H31+J31</f>
        <v>64616044</v>
      </c>
      <c r="M31" s="13">
        <f t="shared" ref="M31" si="42">C31+E31+G31+I31+K31</f>
        <v>105363265.00000001</v>
      </c>
      <c r="N31" s="17">
        <f t="shared" ref="N31" si="43">L31+M31</f>
        <v>169979309</v>
      </c>
      <c r="P31" s="4" t="s">
        <v>16</v>
      </c>
      <c r="Q31" s="2">
        <v>5503</v>
      </c>
      <c r="R31" s="2">
        <v>15930</v>
      </c>
      <c r="S31" s="2">
        <v>2147</v>
      </c>
      <c r="T31" s="2">
        <v>633</v>
      </c>
      <c r="U31" s="2">
        <v>657</v>
      </c>
      <c r="V31" s="2">
        <v>1526</v>
      </c>
      <c r="W31" s="2">
        <v>2919</v>
      </c>
      <c r="X31" s="2">
        <v>987</v>
      </c>
      <c r="Y31" s="2">
        <v>617</v>
      </c>
      <c r="Z31" s="2">
        <v>0</v>
      </c>
      <c r="AA31" s="1">
        <f t="shared" ref="AA31" si="44">Q31+S31+U31+W31+Y31</f>
        <v>11843</v>
      </c>
      <c r="AB31" s="13">
        <f t="shared" ref="AB31" si="45">R31+T31+V31+X31+Z31</f>
        <v>19076</v>
      </c>
      <c r="AC31" s="14">
        <f t="shared" ref="AC31" si="46">AA31+AB31</f>
        <v>30919</v>
      </c>
      <c r="AE31" s="4" t="s">
        <v>16</v>
      </c>
      <c r="AF31" s="2">
        <f t="shared" si="40"/>
        <v>4921.1728148282755</v>
      </c>
      <c r="AG31" s="2">
        <f t="shared" si="22"/>
        <v>5940.6324544883873</v>
      </c>
      <c r="AH31" s="2">
        <f t="shared" si="23"/>
        <v>5772.7526781555671</v>
      </c>
      <c r="AI31" s="2">
        <f t="shared" si="24"/>
        <v>1711.8483412322275</v>
      </c>
      <c r="AJ31" s="2">
        <f t="shared" si="25"/>
        <v>7083.3181126331829</v>
      </c>
      <c r="AK31" s="2">
        <f t="shared" si="26"/>
        <v>4019.6264744429882</v>
      </c>
      <c r="AL31" s="2">
        <f t="shared" si="27"/>
        <v>7018.4960602946212</v>
      </c>
      <c r="AM31" s="2">
        <f t="shared" si="28"/>
        <v>3557.6899696048631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5456.0537026091361</v>
      </c>
      <c r="AQ31" s="13">
        <f t="shared" ref="AQ31" si="48">IFERROR(M31/AB31, "N.A.")</f>
        <v>5523.341633466136</v>
      </c>
      <c r="AR31" s="14">
        <f t="shared" ref="AR31" si="49">IFERROR(N31/AC31, "N.A.")</f>
        <v>5497.5681296290304</v>
      </c>
    </row>
    <row r="32" spans="1:44" ht="15" customHeight="1" thickBot="1" x14ac:dyDescent="0.3">
      <c r="A32" s="5" t="s">
        <v>0</v>
      </c>
      <c r="B32" s="24">
        <f>B31+C31</f>
        <v>121715489.00000001</v>
      </c>
      <c r="C32" s="26"/>
      <c r="D32" s="24">
        <f>D31+E31</f>
        <v>13477700.000000002</v>
      </c>
      <c r="E32" s="26"/>
      <c r="F32" s="24">
        <f>F31+G31</f>
        <v>10787690</v>
      </c>
      <c r="G32" s="26"/>
      <c r="H32" s="24">
        <f>H31+I31</f>
        <v>23998430</v>
      </c>
      <c r="I32" s="26"/>
      <c r="J32" s="24">
        <f>J31+K31</f>
        <v>0</v>
      </c>
      <c r="K32" s="26"/>
      <c r="L32" s="24">
        <f>L31+M31</f>
        <v>169979309</v>
      </c>
      <c r="M32" s="25"/>
      <c r="N32" s="18">
        <f>B32+D32+F32+H32+J32</f>
        <v>169979309.00000003</v>
      </c>
      <c r="P32" s="5" t="s">
        <v>0</v>
      </c>
      <c r="Q32" s="24">
        <f>Q31+R31</f>
        <v>21433</v>
      </c>
      <c r="R32" s="26"/>
      <c r="S32" s="24">
        <f>S31+T31</f>
        <v>2780</v>
      </c>
      <c r="T32" s="26"/>
      <c r="U32" s="24">
        <f>U31+V31</f>
        <v>2183</v>
      </c>
      <c r="V32" s="26"/>
      <c r="W32" s="24">
        <f>W31+X31</f>
        <v>3906</v>
      </c>
      <c r="X32" s="26"/>
      <c r="Y32" s="24">
        <f>Y31+Z31</f>
        <v>617</v>
      </c>
      <c r="Z32" s="26"/>
      <c r="AA32" s="24">
        <f>AA31+AB31</f>
        <v>30919</v>
      </c>
      <c r="AB32" s="26"/>
      <c r="AC32" s="19">
        <f>Q32+S32+U32+W32+Y32</f>
        <v>30919</v>
      </c>
      <c r="AE32" s="5" t="s">
        <v>0</v>
      </c>
      <c r="AF32" s="27">
        <f>IFERROR(B32/Q32,"N.A.")</f>
        <v>5678.8825176130276</v>
      </c>
      <c r="AG32" s="28"/>
      <c r="AH32" s="27">
        <f>IFERROR(D32/S32,"N.A.")</f>
        <v>4848.0935251798564</v>
      </c>
      <c r="AI32" s="28"/>
      <c r="AJ32" s="27">
        <f>IFERROR(F32/U32,"N.A.")</f>
        <v>4941.6811726981223</v>
      </c>
      <c r="AK32" s="28"/>
      <c r="AL32" s="27">
        <f>IFERROR(H32/W32,"N.A.")</f>
        <v>6143.9912954429083</v>
      </c>
      <c r="AM32" s="28"/>
      <c r="AN32" s="27">
        <f>IFERROR(J32/Y32,"N.A.")</f>
        <v>0</v>
      </c>
      <c r="AO32" s="28"/>
      <c r="AP32" s="27">
        <f>IFERROR(L32/AA32,"N.A.")</f>
        <v>5497.5681296290304</v>
      </c>
      <c r="AQ32" s="28"/>
      <c r="AR32" s="16">
        <f>IFERROR(N32/AC32, "N.A.")</f>
        <v>5497.5681296290313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1525190</v>
      </c>
      <c r="C39" s="2"/>
      <c r="D39" s="2"/>
      <c r="E39" s="2"/>
      <c r="F39" s="2">
        <v>4490060</v>
      </c>
      <c r="G39" s="2"/>
      <c r="H39" s="2">
        <v>6789360.0000000009</v>
      </c>
      <c r="I39" s="2"/>
      <c r="J39" s="2">
        <v>0</v>
      </c>
      <c r="K39" s="2"/>
      <c r="L39" s="1">
        <f>B39+D39+F39+H39+J39</f>
        <v>12804610</v>
      </c>
      <c r="M39" s="13">
        <f>C39+E39+G39+I39+K39</f>
        <v>0</v>
      </c>
      <c r="N39" s="14">
        <f>L39+M39</f>
        <v>12804610</v>
      </c>
      <c r="P39" s="3" t="s">
        <v>12</v>
      </c>
      <c r="Q39" s="2">
        <v>706</v>
      </c>
      <c r="R39" s="2">
        <v>0</v>
      </c>
      <c r="S39" s="2">
        <v>0</v>
      </c>
      <c r="T39" s="2">
        <v>0</v>
      </c>
      <c r="U39" s="2">
        <v>725</v>
      </c>
      <c r="V39" s="2">
        <v>0</v>
      </c>
      <c r="W39" s="2">
        <v>2540</v>
      </c>
      <c r="X39" s="2">
        <v>0</v>
      </c>
      <c r="Y39" s="2">
        <v>370</v>
      </c>
      <c r="Z39" s="2">
        <v>0</v>
      </c>
      <c r="AA39" s="1">
        <f>Q39+S39+U39+W39+Y39</f>
        <v>4341</v>
      </c>
      <c r="AB39" s="13">
        <f>R39+T39+V39+X39+Z39</f>
        <v>0</v>
      </c>
      <c r="AC39" s="14">
        <f>AA39+AB39</f>
        <v>4341</v>
      </c>
      <c r="AE39" s="3" t="s">
        <v>12</v>
      </c>
      <c r="AF39" s="2">
        <f>IFERROR(B39/Q39, "N.A.")</f>
        <v>2160.325779036827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6193.186206896552</v>
      </c>
      <c r="AK39" s="2" t="str">
        <f t="shared" ref="AK39:AK43" si="54">IFERROR(G39/V39, "N.A.")</f>
        <v>N.A.</v>
      </c>
      <c r="AL39" s="2">
        <f t="shared" ref="AL39:AL43" si="55">IFERROR(H39/W39, "N.A.")</f>
        <v>2672.9763779527561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2949.691315365123</v>
      </c>
      <c r="AQ39" s="13" t="str">
        <f t="shared" ref="AQ39:AQ42" si="60">IFERROR(M39/AB39, "N.A.")</f>
        <v>N.A.</v>
      </c>
      <c r="AR39" s="14">
        <f t="shared" ref="AR39:AR42" si="61">IFERROR(N39/AC39, "N.A.")</f>
        <v>2949.691315365123</v>
      </c>
    </row>
    <row r="40" spans="1:44" ht="15" customHeight="1" thickBot="1" x14ac:dyDescent="0.3">
      <c r="A40" s="3" t="s">
        <v>13</v>
      </c>
      <c r="B40" s="2">
        <v>6418919.9999999991</v>
      </c>
      <c r="C40" s="2">
        <v>1151000</v>
      </c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6418919.9999999991</v>
      </c>
      <c r="M40" s="13">
        <f t="shared" ref="M40:M42" si="63">C40+E40+G40+I40+K40</f>
        <v>1151000</v>
      </c>
      <c r="N40" s="14">
        <f t="shared" ref="N40:N42" si="64">L40+M40</f>
        <v>7569919.9999999991</v>
      </c>
      <c r="P40" s="3" t="s">
        <v>13</v>
      </c>
      <c r="Q40" s="2">
        <v>2076</v>
      </c>
      <c r="R40" s="2">
        <v>372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2076</v>
      </c>
      <c r="AB40" s="13">
        <f t="shared" ref="AB40:AB42" si="66">R40+T40+V40+X40+Z40</f>
        <v>372</v>
      </c>
      <c r="AC40" s="14">
        <f t="shared" ref="AC40:AC42" si="67">AA40+AB40</f>
        <v>2448</v>
      </c>
      <c r="AE40" s="3" t="s">
        <v>13</v>
      </c>
      <c r="AF40" s="2">
        <f t="shared" ref="AF40:AF43" si="68">IFERROR(B40/Q40, "N.A.")</f>
        <v>3091.9653179190746</v>
      </c>
      <c r="AG40" s="2">
        <f t="shared" si="50"/>
        <v>3094.0860215053763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3091.9653179190746</v>
      </c>
      <c r="AQ40" s="13">
        <f t="shared" si="60"/>
        <v>3094.0860215053763</v>
      </c>
      <c r="AR40" s="14">
        <f t="shared" si="61"/>
        <v>3092.287581699346</v>
      </c>
    </row>
    <row r="41" spans="1:44" ht="15" customHeight="1" thickBot="1" x14ac:dyDescent="0.3">
      <c r="A41" s="3" t="s">
        <v>14</v>
      </c>
      <c r="B41" s="2">
        <v>8667910</v>
      </c>
      <c r="C41" s="2">
        <v>55056932.000000007</v>
      </c>
      <c r="D41" s="2">
        <v>10962309.999999998</v>
      </c>
      <c r="E41" s="2"/>
      <c r="F41" s="2"/>
      <c r="G41" s="2">
        <v>907300.00000000012</v>
      </c>
      <c r="H41" s="2"/>
      <c r="I41" s="2">
        <v>9524400</v>
      </c>
      <c r="J41" s="2">
        <v>0</v>
      </c>
      <c r="K41" s="2"/>
      <c r="L41" s="1">
        <f t="shared" si="62"/>
        <v>19630220</v>
      </c>
      <c r="M41" s="13">
        <f t="shared" si="63"/>
        <v>65488632.000000007</v>
      </c>
      <c r="N41" s="14">
        <f t="shared" si="64"/>
        <v>85118852</v>
      </c>
      <c r="P41" s="3" t="s">
        <v>14</v>
      </c>
      <c r="Q41" s="2">
        <v>2224</v>
      </c>
      <c r="R41" s="2">
        <v>8899</v>
      </c>
      <c r="S41" s="2">
        <v>1100</v>
      </c>
      <c r="T41" s="2">
        <v>0</v>
      </c>
      <c r="U41" s="2">
        <v>0</v>
      </c>
      <c r="V41" s="2">
        <v>489</v>
      </c>
      <c r="W41" s="2">
        <v>0</v>
      </c>
      <c r="X41" s="2">
        <v>840</v>
      </c>
      <c r="Y41" s="2">
        <v>828</v>
      </c>
      <c r="Z41" s="2">
        <v>0</v>
      </c>
      <c r="AA41" s="1">
        <f t="shared" si="65"/>
        <v>4152</v>
      </c>
      <c r="AB41" s="13">
        <f t="shared" si="66"/>
        <v>10228</v>
      </c>
      <c r="AC41" s="14">
        <f t="shared" si="67"/>
        <v>14380</v>
      </c>
      <c r="AE41" s="3" t="s">
        <v>14</v>
      </c>
      <c r="AF41" s="2">
        <f t="shared" si="68"/>
        <v>3897.44154676259</v>
      </c>
      <c r="AG41" s="2">
        <f t="shared" si="50"/>
        <v>6186.867288459378</v>
      </c>
      <c r="AH41" s="2">
        <f t="shared" si="51"/>
        <v>9965.7363636363625</v>
      </c>
      <c r="AI41" s="2" t="str">
        <f t="shared" si="52"/>
        <v>N.A.</v>
      </c>
      <c r="AJ41" s="2" t="str">
        <f t="shared" si="53"/>
        <v>N.A.</v>
      </c>
      <c r="AK41" s="2">
        <f t="shared" si="54"/>
        <v>1855.4192229038856</v>
      </c>
      <c r="AL41" s="2" t="str">
        <f t="shared" si="55"/>
        <v>N.A.</v>
      </c>
      <c r="AM41" s="2">
        <f t="shared" si="56"/>
        <v>11338.571428571429</v>
      </c>
      <c r="AN41" s="2">
        <f t="shared" si="57"/>
        <v>0</v>
      </c>
      <c r="AO41" s="2" t="str">
        <f t="shared" si="58"/>
        <v>N.A.</v>
      </c>
      <c r="AP41" s="15">
        <f t="shared" si="59"/>
        <v>4727.8949903660887</v>
      </c>
      <c r="AQ41" s="13">
        <f t="shared" si="60"/>
        <v>6402.8775909268679</v>
      </c>
      <c r="AR41" s="14">
        <f t="shared" si="61"/>
        <v>5919.2525730180805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16612020</v>
      </c>
      <c r="C43" s="2">
        <v>56207931.999999985</v>
      </c>
      <c r="D43" s="2">
        <v>10962309.999999998</v>
      </c>
      <c r="E43" s="2"/>
      <c r="F43" s="2">
        <v>4490060</v>
      </c>
      <c r="G43" s="2">
        <v>907300.00000000012</v>
      </c>
      <c r="H43" s="2">
        <v>6789360.0000000009</v>
      </c>
      <c r="I43" s="2">
        <v>9524400</v>
      </c>
      <c r="J43" s="2">
        <v>0</v>
      </c>
      <c r="K43" s="2"/>
      <c r="L43" s="1">
        <f t="shared" ref="L43" si="69">B43+D43+F43+H43+J43</f>
        <v>38853750</v>
      </c>
      <c r="M43" s="13">
        <f t="shared" ref="M43" si="70">C43+E43+G43+I43+K43</f>
        <v>66639631.999999985</v>
      </c>
      <c r="N43" s="17">
        <f t="shared" ref="N43" si="71">L43+M43</f>
        <v>105493381.99999999</v>
      </c>
      <c r="P43" s="4" t="s">
        <v>16</v>
      </c>
      <c r="Q43" s="2">
        <v>5006</v>
      </c>
      <c r="R43" s="2">
        <v>9271</v>
      </c>
      <c r="S43" s="2">
        <v>1100</v>
      </c>
      <c r="T43" s="2">
        <v>0</v>
      </c>
      <c r="U43" s="2">
        <v>725</v>
      </c>
      <c r="V43" s="2">
        <v>489</v>
      </c>
      <c r="W43" s="2">
        <v>2540</v>
      </c>
      <c r="X43" s="2">
        <v>840</v>
      </c>
      <c r="Y43" s="2">
        <v>1198</v>
      </c>
      <c r="Z43" s="2">
        <v>0</v>
      </c>
      <c r="AA43" s="1">
        <f t="shared" ref="AA43" si="72">Q43+S43+U43+W43+Y43</f>
        <v>10569</v>
      </c>
      <c r="AB43" s="13">
        <f t="shared" ref="AB43" si="73">R43+T43+V43+X43+Z43</f>
        <v>10600</v>
      </c>
      <c r="AC43" s="17">
        <f t="shared" ref="AC43" si="74">AA43+AB43</f>
        <v>21169</v>
      </c>
      <c r="AE43" s="4" t="s">
        <v>16</v>
      </c>
      <c r="AF43" s="2">
        <f t="shared" si="68"/>
        <v>3318.4218937275268</v>
      </c>
      <c r="AG43" s="2">
        <f t="shared" si="50"/>
        <v>6062.7690648257994</v>
      </c>
      <c r="AH43" s="2">
        <f t="shared" si="51"/>
        <v>9965.7363636363625</v>
      </c>
      <c r="AI43" s="2" t="str">
        <f t="shared" si="52"/>
        <v>N.A.</v>
      </c>
      <c r="AJ43" s="2">
        <f t="shared" si="53"/>
        <v>6193.186206896552</v>
      </c>
      <c r="AK43" s="2">
        <f t="shared" si="54"/>
        <v>1855.4192229038856</v>
      </c>
      <c r="AL43" s="2">
        <f t="shared" si="55"/>
        <v>2672.9763779527561</v>
      </c>
      <c r="AM43" s="2">
        <f t="shared" si="56"/>
        <v>11338.571428571429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3676.19926199262</v>
      </c>
      <c r="AQ43" s="13">
        <f t="shared" ref="AQ43" si="76">IFERROR(M43/AB43, "N.A.")</f>
        <v>6286.7577358490553</v>
      </c>
      <c r="AR43" s="14">
        <f t="shared" ref="AR43" si="77">IFERROR(N43/AC43, "N.A.")</f>
        <v>4983.3899570126123</v>
      </c>
    </row>
    <row r="44" spans="1:44" ht="15" customHeight="1" thickBot="1" x14ac:dyDescent="0.3">
      <c r="A44" s="5" t="s">
        <v>0</v>
      </c>
      <c r="B44" s="24">
        <f>B43+C43</f>
        <v>72819951.999999985</v>
      </c>
      <c r="C44" s="26"/>
      <c r="D44" s="24">
        <f>D43+E43</f>
        <v>10962309.999999998</v>
      </c>
      <c r="E44" s="26"/>
      <c r="F44" s="24">
        <f>F43+G43</f>
        <v>5397360</v>
      </c>
      <c r="G44" s="26"/>
      <c r="H44" s="24">
        <f>H43+I43</f>
        <v>16313760</v>
      </c>
      <c r="I44" s="26"/>
      <c r="J44" s="24">
        <f>J43+K43</f>
        <v>0</v>
      </c>
      <c r="K44" s="26"/>
      <c r="L44" s="24">
        <f>L43+M43</f>
        <v>105493381.99999999</v>
      </c>
      <c r="M44" s="25"/>
      <c r="N44" s="18">
        <f>B44+D44+F44+H44+J44</f>
        <v>105493381.99999999</v>
      </c>
      <c r="P44" s="5" t="s">
        <v>0</v>
      </c>
      <c r="Q44" s="24">
        <f>Q43+R43</f>
        <v>14277</v>
      </c>
      <c r="R44" s="26"/>
      <c r="S44" s="24">
        <f>S43+T43</f>
        <v>1100</v>
      </c>
      <c r="T44" s="26"/>
      <c r="U44" s="24">
        <f>U43+V43</f>
        <v>1214</v>
      </c>
      <c r="V44" s="26"/>
      <c r="W44" s="24">
        <f>W43+X43</f>
        <v>3380</v>
      </c>
      <c r="X44" s="26"/>
      <c r="Y44" s="24">
        <f>Y43+Z43</f>
        <v>1198</v>
      </c>
      <c r="Z44" s="26"/>
      <c r="AA44" s="24">
        <f>AA43+AB43</f>
        <v>21169</v>
      </c>
      <c r="AB44" s="25"/>
      <c r="AC44" s="18">
        <f>Q44+S44+U44+W44+Y44</f>
        <v>21169</v>
      </c>
      <c r="AE44" s="5" t="s">
        <v>0</v>
      </c>
      <c r="AF44" s="27">
        <f>IFERROR(B44/Q44,"N.A.")</f>
        <v>5100.5079498494069</v>
      </c>
      <c r="AG44" s="28"/>
      <c r="AH44" s="27">
        <f>IFERROR(D44/S44,"N.A.")</f>
        <v>9965.7363636363625</v>
      </c>
      <c r="AI44" s="28"/>
      <c r="AJ44" s="27">
        <f>IFERROR(F44/U44,"N.A.")</f>
        <v>4445.9308072487647</v>
      </c>
      <c r="AK44" s="28"/>
      <c r="AL44" s="27">
        <f>IFERROR(H44/W44,"N.A.")</f>
        <v>4826.5562130177514</v>
      </c>
      <c r="AM44" s="28"/>
      <c r="AN44" s="27">
        <f>IFERROR(J44/Y44,"N.A.")</f>
        <v>0</v>
      </c>
      <c r="AO44" s="28"/>
      <c r="AP44" s="27">
        <f>IFERROR(L44/AA44,"N.A.")</f>
        <v>4983.3899570126123</v>
      </c>
      <c r="AQ44" s="28"/>
      <c r="AR44" s="16">
        <f>IFERROR(N44/AC44, "N.A.")</f>
        <v>4983.3899570126123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179798801.00000018</v>
      </c>
      <c r="C15" s="2"/>
      <c r="D15" s="2">
        <v>77270678.999999985</v>
      </c>
      <c r="E15" s="2"/>
      <c r="F15" s="2">
        <v>69240355.000000015</v>
      </c>
      <c r="G15" s="2"/>
      <c r="H15" s="2">
        <v>268138165.00000003</v>
      </c>
      <c r="I15" s="2"/>
      <c r="J15" s="2">
        <v>0</v>
      </c>
      <c r="K15" s="2"/>
      <c r="L15" s="1">
        <f>B15+D15+F15+H15+J15</f>
        <v>594448000.00000024</v>
      </c>
      <c r="M15" s="13">
        <f>C15+E15+G15+I15+K15</f>
        <v>0</v>
      </c>
      <c r="N15" s="14">
        <f>L15+M15</f>
        <v>594448000.00000024</v>
      </c>
      <c r="P15" s="3" t="s">
        <v>12</v>
      </c>
      <c r="Q15" s="2">
        <v>39702</v>
      </c>
      <c r="R15" s="2">
        <v>0</v>
      </c>
      <c r="S15" s="2">
        <v>15678</v>
      </c>
      <c r="T15" s="2">
        <v>0</v>
      </c>
      <c r="U15" s="2">
        <v>11312</v>
      </c>
      <c r="V15" s="2">
        <v>0</v>
      </c>
      <c r="W15" s="2">
        <v>78516</v>
      </c>
      <c r="X15" s="2">
        <v>0</v>
      </c>
      <c r="Y15" s="2">
        <v>9945</v>
      </c>
      <c r="Z15" s="2">
        <v>0</v>
      </c>
      <c r="AA15" s="1">
        <f>Q15+S15+U15+W15+Y15</f>
        <v>155153</v>
      </c>
      <c r="AB15" s="13">
        <f>R15+T15+V15+X15+Z15</f>
        <v>0</v>
      </c>
      <c r="AC15" s="14">
        <f>AA15+AB15</f>
        <v>155153</v>
      </c>
      <c r="AE15" s="3" t="s">
        <v>12</v>
      </c>
      <c r="AF15" s="2">
        <f>IFERROR(B15/Q15, "N.A.")</f>
        <v>4528.708906352329</v>
      </c>
      <c r="AG15" s="2" t="str">
        <f t="shared" ref="AG15:AR19" si="0">IFERROR(C15/R15, "N.A.")</f>
        <v>N.A.</v>
      </c>
      <c r="AH15" s="2">
        <f t="shared" si="0"/>
        <v>4928.6056257175651</v>
      </c>
      <c r="AI15" s="2" t="str">
        <f t="shared" si="0"/>
        <v>N.A.</v>
      </c>
      <c r="AJ15" s="2">
        <f t="shared" si="0"/>
        <v>6120.9649045261685</v>
      </c>
      <c r="AK15" s="2" t="str">
        <f t="shared" si="0"/>
        <v>N.A.</v>
      </c>
      <c r="AL15" s="2">
        <f t="shared" si="0"/>
        <v>3415.0767359519082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3831.3664576257001</v>
      </c>
      <c r="AQ15" s="13" t="str">
        <f t="shared" si="0"/>
        <v>N.A.</v>
      </c>
      <c r="AR15" s="14">
        <f t="shared" si="0"/>
        <v>3831.3664576257001</v>
      </c>
    </row>
    <row r="16" spans="1:44" ht="15" customHeight="1" thickBot="1" x14ac:dyDescent="0.3">
      <c r="A16" s="3" t="s">
        <v>13</v>
      </c>
      <c r="B16" s="2">
        <v>101214660.99999996</v>
      </c>
      <c r="C16" s="2">
        <v>9561299.9999999981</v>
      </c>
      <c r="D16" s="2">
        <v>145125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101359785.99999996</v>
      </c>
      <c r="M16" s="13">
        <f t="shared" si="1"/>
        <v>9561299.9999999981</v>
      </c>
      <c r="N16" s="14">
        <f t="shared" ref="N16:N18" si="2">L16+M16</f>
        <v>110921085.99999996</v>
      </c>
      <c r="P16" s="3" t="s">
        <v>13</v>
      </c>
      <c r="Q16" s="2">
        <v>31965</v>
      </c>
      <c r="R16" s="2">
        <v>2203</v>
      </c>
      <c r="S16" s="2">
        <v>225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32190</v>
      </c>
      <c r="AB16" s="13">
        <f t="shared" si="3"/>
        <v>2203</v>
      </c>
      <c r="AC16" s="14">
        <f t="shared" ref="AC16:AC18" si="4">AA16+AB16</f>
        <v>34393</v>
      </c>
      <c r="AE16" s="3" t="s">
        <v>13</v>
      </c>
      <c r="AF16" s="2">
        <f t="shared" ref="AF16:AF19" si="5">IFERROR(B16/Q16, "N.A.")</f>
        <v>3166.4214296887208</v>
      </c>
      <c r="AG16" s="2">
        <f t="shared" si="0"/>
        <v>4340.127099409895</v>
      </c>
      <c r="AH16" s="2">
        <f t="shared" si="0"/>
        <v>645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3148.7973283628444</v>
      </c>
      <c r="AQ16" s="13">
        <f t="shared" si="0"/>
        <v>4340.127099409895</v>
      </c>
      <c r="AR16" s="14">
        <f t="shared" si="0"/>
        <v>3225.1064460791426</v>
      </c>
    </row>
    <row r="17" spans="1:44" ht="15" customHeight="1" thickBot="1" x14ac:dyDescent="0.3">
      <c r="A17" s="3" t="s">
        <v>14</v>
      </c>
      <c r="B17" s="2">
        <v>452139266.00000036</v>
      </c>
      <c r="C17" s="2">
        <v>2180862236</v>
      </c>
      <c r="D17" s="2">
        <v>119762102.99999994</v>
      </c>
      <c r="E17" s="2">
        <v>36094670.000000007</v>
      </c>
      <c r="F17" s="2"/>
      <c r="G17" s="2">
        <v>116033800.0000001</v>
      </c>
      <c r="H17" s="2"/>
      <c r="I17" s="2">
        <v>156646285.00000006</v>
      </c>
      <c r="J17" s="2">
        <v>0</v>
      </c>
      <c r="K17" s="2"/>
      <c r="L17" s="1">
        <f t="shared" si="1"/>
        <v>571901369.00000024</v>
      </c>
      <c r="M17" s="13">
        <f t="shared" si="1"/>
        <v>2489636991</v>
      </c>
      <c r="N17" s="14">
        <f t="shared" si="2"/>
        <v>3061538360</v>
      </c>
      <c r="P17" s="3" t="s">
        <v>14</v>
      </c>
      <c r="Q17" s="2">
        <v>90217</v>
      </c>
      <c r="R17" s="2">
        <v>358503</v>
      </c>
      <c r="S17" s="2">
        <v>16650</v>
      </c>
      <c r="T17" s="2">
        <v>6684</v>
      </c>
      <c r="U17" s="2">
        <v>0</v>
      </c>
      <c r="V17" s="2">
        <v>19559</v>
      </c>
      <c r="W17" s="2">
        <v>0</v>
      </c>
      <c r="X17" s="2">
        <v>24716</v>
      </c>
      <c r="Y17" s="2">
        <v>10882</v>
      </c>
      <c r="Z17" s="2">
        <v>0</v>
      </c>
      <c r="AA17" s="1">
        <f t="shared" si="3"/>
        <v>117749</v>
      </c>
      <c r="AB17" s="13">
        <f t="shared" si="3"/>
        <v>409462</v>
      </c>
      <c r="AC17" s="14">
        <f t="shared" si="4"/>
        <v>527211</v>
      </c>
      <c r="AE17" s="3" t="s">
        <v>14</v>
      </c>
      <c r="AF17" s="2">
        <f t="shared" si="5"/>
        <v>5011.6858906857951</v>
      </c>
      <c r="AG17" s="2">
        <f t="shared" si="0"/>
        <v>6083.2468235970127</v>
      </c>
      <c r="AH17" s="2">
        <f t="shared" si="0"/>
        <v>7192.9190990990955</v>
      </c>
      <c r="AI17" s="2">
        <f t="shared" si="0"/>
        <v>5400.1600837821679</v>
      </c>
      <c r="AJ17" s="2" t="str">
        <f t="shared" si="0"/>
        <v>N.A.</v>
      </c>
      <c r="AK17" s="2">
        <f t="shared" si="0"/>
        <v>5932.5016616391486</v>
      </c>
      <c r="AL17" s="2" t="str">
        <f t="shared" si="0"/>
        <v>N.A.</v>
      </c>
      <c r="AM17" s="2">
        <f t="shared" si="0"/>
        <v>6337.8493688299104</v>
      </c>
      <c r="AN17" s="2">
        <f t="shared" si="0"/>
        <v>0</v>
      </c>
      <c r="AO17" s="2" t="str">
        <f t="shared" si="0"/>
        <v>N.A.</v>
      </c>
      <c r="AP17" s="15">
        <f t="shared" si="0"/>
        <v>4856.9530866504192</v>
      </c>
      <c r="AQ17" s="13">
        <f t="shared" si="0"/>
        <v>6080.2638364488039</v>
      </c>
      <c r="AR17" s="14">
        <f t="shared" si="0"/>
        <v>5807.0456800028833</v>
      </c>
    </row>
    <row r="18" spans="1:44" ht="15" customHeight="1" thickBot="1" x14ac:dyDescent="0.3">
      <c r="A18" s="3" t="s">
        <v>15</v>
      </c>
      <c r="B18" s="2">
        <v>18686378.999999996</v>
      </c>
      <c r="C18" s="2">
        <v>653600</v>
      </c>
      <c r="D18" s="2">
        <v>6433660</v>
      </c>
      <c r="E18" s="2"/>
      <c r="F18" s="2"/>
      <c r="G18" s="2">
        <v>7433722.9999999991</v>
      </c>
      <c r="H18" s="2">
        <v>11600985.999999994</v>
      </c>
      <c r="I18" s="2"/>
      <c r="J18" s="2">
        <v>0</v>
      </c>
      <c r="K18" s="2"/>
      <c r="L18" s="1">
        <f t="shared" si="1"/>
        <v>36721024.999999993</v>
      </c>
      <c r="M18" s="13">
        <f t="shared" si="1"/>
        <v>8087322.9999999991</v>
      </c>
      <c r="N18" s="14">
        <f t="shared" si="2"/>
        <v>44808347.999999993</v>
      </c>
      <c r="P18" s="3" t="s">
        <v>15</v>
      </c>
      <c r="Q18" s="2">
        <v>7412</v>
      </c>
      <c r="R18" s="2">
        <v>95</v>
      </c>
      <c r="S18" s="2">
        <v>1167</v>
      </c>
      <c r="T18" s="2">
        <v>0</v>
      </c>
      <c r="U18" s="2">
        <v>0</v>
      </c>
      <c r="V18" s="2">
        <v>1356</v>
      </c>
      <c r="W18" s="2">
        <v>25247</v>
      </c>
      <c r="X18" s="2">
        <v>0</v>
      </c>
      <c r="Y18" s="2">
        <v>7593</v>
      </c>
      <c r="Z18" s="2">
        <v>0</v>
      </c>
      <c r="AA18" s="1">
        <f t="shared" si="3"/>
        <v>41419</v>
      </c>
      <c r="AB18" s="13">
        <f t="shared" si="3"/>
        <v>1451</v>
      </c>
      <c r="AC18" s="17">
        <f t="shared" si="4"/>
        <v>42870</v>
      </c>
      <c r="AE18" s="3" t="s">
        <v>15</v>
      </c>
      <c r="AF18" s="2">
        <f t="shared" si="5"/>
        <v>2521.0980841878031</v>
      </c>
      <c r="AG18" s="2">
        <f t="shared" si="0"/>
        <v>6880</v>
      </c>
      <c r="AH18" s="2">
        <f t="shared" si="0"/>
        <v>5512.9905741216799</v>
      </c>
      <c r="AI18" s="2" t="str">
        <f t="shared" si="0"/>
        <v>N.A.</v>
      </c>
      <c r="AJ18" s="2" t="str">
        <f t="shared" si="0"/>
        <v>N.A.</v>
      </c>
      <c r="AK18" s="2">
        <f t="shared" si="0"/>
        <v>5482.0966076696159</v>
      </c>
      <c r="AL18" s="2">
        <f t="shared" si="0"/>
        <v>459.49958410900285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886.57439822303752</v>
      </c>
      <c r="AQ18" s="13">
        <f t="shared" si="0"/>
        <v>5573.6202618883526</v>
      </c>
      <c r="AR18" s="14">
        <f t="shared" si="0"/>
        <v>1045.2145556333098</v>
      </c>
    </row>
    <row r="19" spans="1:44" ht="15" customHeight="1" thickBot="1" x14ac:dyDescent="0.3">
      <c r="A19" s="4" t="s">
        <v>16</v>
      </c>
      <c r="B19" s="2">
        <v>751839106.9999994</v>
      </c>
      <c r="C19" s="2">
        <v>2191077136</v>
      </c>
      <c r="D19" s="2">
        <v>203611567.00000003</v>
      </c>
      <c r="E19" s="2">
        <v>36094670.000000007</v>
      </c>
      <c r="F19" s="2">
        <v>69240355.000000015</v>
      </c>
      <c r="G19" s="2">
        <v>123467523.00000006</v>
      </c>
      <c r="H19" s="2">
        <v>279739151</v>
      </c>
      <c r="I19" s="2">
        <v>156646285.00000006</v>
      </c>
      <c r="J19" s="2">
        <v>0</v>
      </c>
      <c r="K19" s="2"/>
      <c r="L19" s="1">
        <f t="shared" ref="L19" si="6">B19+D19+F19+H19+J19</f>
        <v>1304430179.9999995</v>
      </c>
      <c r="M19" s="13">
        <f t="shared" ref="M19" si="7">C19+E19+G19+I19+K19</f>
        <v>2507285614</v>
      </c>
      <c r="N19" s="17">
        <f t="shared" ref="N19" si="8">L19+M19</f>
        <v>3811715793.9999995</v>
      </c>
      <c r="P19" s="4" t="s">
        <v>16</v>
      </c>
      <c r="Q19" s="2">
        <v>169296</v>
      </c>
      <c r="R19" s="2">
        <v>360801</v>
      </c>
      <c r="S19" s="2">
        <v>33720</v>
      </c>
      <c r="T19" s="2">
        <v>6684</v>
      </c>
      <c r="U19" s="2">
        <v>11312</v>
      </c>
      <c r="V19" s="2">
        <v>20915</v>
      </c>
      <c r="W19" s="2">
        <v>103763</v>
      </c>
      <c r="X19" s="2">
        <v>24716</v>
      </c>
      <c r="Y19" s="2">
        <v>28420</v>
      </c>
      <c r="Z19" s="2">
        <v>0</v>
      </c>
      <c r="AA19" s="1">
        <f t="shared" ref="AA19" si="9">Q19+S19+U19+W19+Y19</f>
        <v>346511</v>
      </c>
      <c r="AB19" s="13">
        <f t="shared" ref="AB19" si="10">R19+T19+V19+X19+Z19</f>
        <v>413116</v>
      </c>
      <c r="AC19" s="14">
        <f t="shared" ref="AC19" si="11">AA19+AB19</f>
        <v>759627</v>
      </c>
      <c r="AE19" s="4" t="s">
        <v>16</v>
      </c>
      <c r="AF19" s="2">
        <f t="shared" si="5"/>
        <v>4440.9738387203442</v>
      </c>
      <c r="AG19" s="2">
        <f t="shared" si="0"/>
        <v>6072.8133680339024</v>
      </c>
      <c r="AH19" s="2">
        <f t="shared" si="0"/>
        <v>6038.3026986951372</v>
      </c>
      <c r="AI19" s="2">
        <f t="shared" si="0"/>
        <v>5400.1600837821679</v>
      </c>
      <c r="AJ19" s="2">
        <f t="shared" si="0"/>
        <v>6120.9649045261685</v>
      </c>
      <c r="AK19" s="2">
        <f t="shared" si="0"/>
        <v>5903.300167344014</v>
      </c>
      <c r="AL19" s="2">
        <f t="shared" si="0"/>
        <v>2695.9431685668301</v>
      </c>
      <c r="AM19" s="2">
        <f t="shared" si="0"/>
        <v>6337.8493688299104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3764.469757092847</v>
      </c>
      <c r="AQ19" s="13">
        <f t="shared" ref="AQ19" si="13">IFERROR(M19/AB19, "N.A.")</f>
        <v>6069.2048093029562</v>
      </c>
      <c r="AR19" s="14">
        <f t="shared" ref="AR19" si="14">IFERROR(N19/AC19, "N.A.")</f>
        <v>5017.8782402415918</v>
      </c>
    </row>
    <row r="20" spans="1:44" ht="15" customHeight="1" thickBot="1" x14ac:dyDescent="0.3">
      <c r="A20" s="5" t="s">
        <v>0</v>
      </c>
      <c r="B20" s="24">
        <f>B19+C19</f>
        <v>2942916242.9999995</v>
      </c>
      <c r="C20" s="26"/>
      <c r="D20" s="24">
        <f>D19+E19</f>
        <v>239706237.00000003</v>
      </c>
      <c r="E20" s="26"/>
      <c r="F20" s="24">
        <f>F19+G19</f>
        <v>192707878.00000006</v>
      </c>
      <c r="G20" s="26"/>
      <c r="H20" s="24">
        <f>H19+I19</f>
        <v>436385436.00000006</v>
      </c>
      <c r="I20" s="26"/>
      <c r="J20" s="24">
        <f>J19+K19</f>
        <v>0</v>
      </c>
      <c r="K20" s="26"/>
      <c r="L20" s="24">
        <f>L19+M19</f>
        <v>3811715793.9999995</v>
      </c>
      <c r="M20" s="25"/>
      <c r="N20" s="18">
        <f>B20+D20+F20+H20+J20</f>
        <v>3811715793.9999995</v>
      </c>
      <c r="P20" s="5" t="s">
        <v>0</v>
      </c>
      <c r="Q20" s="24">
        <f>Q19+R19</f>
        <v>530097</v>
      </c>
      <c r="R20" s="26"/>
      <c r="S20" s="24">
        <f>S19+T19</f>
        <v>40404</v>
      </c>
      <c r="T20" s="26"/>
      <c r="U20" s="24">
        <f>U19+V19</f>
        <v>32227</v>
      </c>
      <c r="V20" s="26"/>
      <c r="W20" s="24">
        <f>W19+X19</f>
        <v>128479</v>
      </c>
      <c r="X20" s="26"/>
      <c r="Y20" s="24">
        <f>Y19+Z19</f>
        <v>28420</v>
      </c>
      <c r="Z20" s="26"/>
      <c r="AA20" s="24">
        <f>AA19+AB19</f>
        <v>759627</v>
      </c>
      <c r="AB20" s="26"/>
      <c r="AC20" s="19">
        <f>Q20+S20+U20+W20+Y20</f>
        <v>759627</v>
      </c>
      <c r="AE20" s="5" t="s">
        <v>0</v>
      </c>
      <c r="AF20" s="27">
        <f>IFERROR(B20/Q20,"N.A.")</f>
        <v>5551.6560987894663</v>
      </c>
      <c r="AG20" s="28"/>
      <c r="AH20" s="27">
        <f>IFERROR(D20/S20,"N.A.")</f>
        <v>5932.7352984852996</v>
      </c>
      <c r="AI20" s="28"/>
      <c r="AJ20" s="27">
        <f>IFERROR(F20/U20,"N.A.")</f>
        <v>5979.7026716728224</v>
      </c>
      <c r="AK20" s="28"/>
      <c r="AL20" s="27">
        <f>IFERROR(H20/W20,"N.A.")</f>
        <v>3396.5506892176936</v>
      </c>
      <c r="AM20" s="28"/>
      <c r="AN20" s="27">
        <f>IFERROR(J20/Y20,"N.A.")</f>
        <v>0</v>
      </c>
      <c r="AO20" s="28"/>
      <c r="AP20" s="27">
        <f>IFERROR(L20/AA20,"N.A.")</f>
        <v>5017.8782402415918</v>
      </c>
      <c r="AQ20" s="28"/>
      <c r="AR20" s="16">
        <f>IFERROR(N20/AC20, "N.A.")</f>
        <v>5017.8782402415918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162613267.00000003</v>
      </c>
      <c r="C27" s="2"/>
      <c r="D27" s="2">
        <v>75240418.999999985</v>
      </c>
      <c r="E27" s="2"/>
      <c r="F27" s="2">
        <v>62790140.000000007</v>
      </c>
      <c r="G27" s="2"/>
      <c r="H27" s="2">
        <v>184361074.00000015</v>
      </c>
      <c r="I27" s="2"/>
      <c r="J27" s="2">
        <v>0</v>
      </c>
      <c r="K27" s="2"/>
      <c r="L27" s="1">
        <f>B27+D27+F27+H27+J27</f>
        <v>485004900.00000012</v>
      </c>
      <c r="M27" s="13">
        <f>C27+E27+G27+I27+K27</f>
        <v>0</v>
      </c>
      <c r="N27" s="14">
        <f>L27+M27</f>
        <v>485004900.00000012</v>
      </c>
      <c r="P27" s="3" t="s">
        <v>12</v>
      </c>
      <c r="Q27" s="2">
        <v>32953</v>
      </c>
      <c r="R27" s="2">
        <v>0</v>
      </c>
      <c r="S27" s="2">
        <v>14787</v>
      </c>
      <c r="T27" s="2">
        <v>0</v>
      </c>
      <c r="U27" s="2">
        <v>9271</v>
      </c>
      <c r="V27" s="2">
        <v>0</v>
      </c>
      <c r="W27" s="2">
        <v>40195</v>
      </c>
      <c r="X27" s="2">
        <v>0</v>
      </c>
      <c r="Y27" s="2">
        <v>2934</v>
      </c>
      <c r="Z27" s="2">
        <v>0</v>
      </c>
      <c r="AA27" s="1">
        <f>Q27+S27+U27+W27+Y27</f>
        <v>100140</v>
      </c>
      <c r="AB27" s="13">
        <f>R27+T27+V27+X27+Z27</f>
        <v>0</v>
      </c>
      <c r="AC27" s="14">
        <f>AA27+AB27</f>
        <v>100140</v>
      </c>
      <c r="AE27" s="3" t="s">
        <v>12</v>
      </c>
      <c r="AF27" s="2">
        <f>IFERROR(B27/Q27, "N.A.")</f>
        <v>4934.7029708979462</v>
      </c>
      <c r="AG27" s="2" t="str">
        <f t="shared" ref="AG27:AR31" si="15">IFERROR(C27/R27, "N.A.")</f>
        <v>N.A.</v>
      </c>
      <c r="AH27" s="2">
        <f t="shared" si="15"/>
        <v>5088.2815310745918</v>
      </c>
      <c r="AI27" s="2" t="str">
        <f t="shared" si="15"/>
        <v>N.A.</v>
      </c>
      <c r="AJ27" s="2">
        <f t="shared" si="15"/>
        <v>6772.7472764534577</v>
      </c>
      <c r="AK27" s="2" t="str">
        <f t="shared" si="15"/>
        <v>N.A.</v>
      </c>
      <c r="AL27" s="2">
        <f t="shared" si="15"/>
        <v>4586.6668491105893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4843.2684242061123</v>
      </c>
      <c r="AQ27" s="13" t="str">
        <f t="shared" si="15"/>
        <v>N.A.</v>
      </c>
      <c r="AR27" s="14">
        <f t="shared" si="15"/>
        <v>4843.2684242061123</v>
      </c>
    </row>
    <row r="28" spans="1:44" ht="15" customHeight="1" thickBot="1" x14ac:dyDescent="0.3">
      <c r="A28" s="3" t="s">
        <v>13</v>
      </c>
      <c r="B28" s="2">
        <v>12627655.999999998</v>
      </c>
      <c r="C28" s="2">
        <v>4207300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12627655.999999998</v>
      </c>
      <c r="M28" s="13">
        <f t="shared" si="16"/>
        <v>4207300</v>
      </c>
      <c r="N28" s="14">
        <f t="shared" ref="N28:N30" si="17">L28+M28</f>
        <v>16834956</v>
      </c>
      <c r="P28" s="3" t="s">
        <v>13</v>
      </c>
      <c r="Q28" s="2">
        <v>3005</v>
      </c>
      <c r="R28" s="2">
        <v>778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3005</v>
      </c>
      <c r="AB28" s="13">
        <f t="shared" si="18"/>
        <v>778</v>
      </c>
      <c r="AC28" s="14">
        <f t="shared" ref="AC28:AC30" si="19">AA28+AB28</f>
        <v>3783</v>
      </c>
      <c r="AE28" s="3" t="s">
        <v>13</v>
      </c>
      <c r="AF28" s="2">
        <f t="shared" ref="AF28:AF31" si="20">IFERROR(B28/Q28, "N.A.")</f>
        <v>4202.2149750415965</v>
      </c>
      <c r="AG28" s="2">
        <f t="shared" si="15"/>
        <v>5407.8406169665814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4202.2149750415965</v>
      </c>
      <c r="AQ28" s="13">
        <f t="shared" si="15"/>
        <v>5407.8406169665814</v>
      </c>
      <c r="AR28" s="14">
        <f t="shared" si="15"/>
        <v>4450.1601903251385</v>
      </c>
    </row>
    <row r="29" spans="1:44" ht="15" customHeight="1" thickBot="1" x14ac:dyDescent="0.3">
      <c r="A29" s="3" t="s">
        <v>14</v>
      </c>
      <c r="B29" s="2">
        <v>295660279.00000012</v>
      </c>
      <c r="C29" s="2">
        <v>1382051896.0000021</v>
      </c>
      <c r="D29" s="2">
        <v>87793122.99999997</v>
      </c>
      <c r="E29" s="2">
        <v>23516129.999999996</v>
      </c>
      <c r="F29" s="2"/>
      <c r="G29" s="2">
        <v>89386400</v>
      </c>
      <c r="H29" s="2"/>
      <c r="I29" s="2">
        <v>118936189.99999997</v>
      </c>
      <c r="J29" s="2">
        <v>0</v>
      </c>
      <c r="K29" s="2"/>
      <c r="L29" s="1">
        <f t="shared" si="16"/>
        <v>383453402.00000012</v>
      </c>
      <c r="M29" s="13">
        <f t="shared" si="16"/>
        <v>1613890616.0000021</v>
      </c>
      <c r="N29" s="14">
        <f t="shared" si="17"/>
        <v>1997344018.0000024</v>
      </c>
      <c r="P29" s="3" t="s">
        <v>14</v>
      </c>
      <c r="Q29" s="2">
        <v>54786</v>
      </c>
      <c r="R29" s="2">
        <v>226121</v>
      </c>
      <c r="S29" s="2">
        <v>11511</v>
      </c>
      <c r="T29" s="2">
        <v>4619</v>
      </c>
      <c r="U29" s="2">
        <v>0</v>
      </c>
      <c r="V29" s="2">
        <v>14676</v>
      </c>
      <c r="W29" s="2">
        <v>0</v>
      </c>
      <c r="X29" s="2">
        <v>15778</v>
      </c>
      <c r="Y29" s="2">
        <v>3751</v>
      </c>
      <c r="Z29" s="2">
        <v>0</v>
      </c>
      <c r="AA29" s="1">
        <f t="shared" si="18"/>
        <v>70048</v>
      </c>
      <c r="AB29" s="13">
        <f t="shared" si="18"/>
        <v>261194</v>
      </c>
      <c r="AC29" s="14">
        <f t="shared" si="19"/>
        <v>331242</v>
      </c>
      <c r="AE29" s="3" t="s">
        <v>14</v>
      </c>
      <c r="AF29" s="2">
        <f t="shared" si="20"/>
        <v>5396.639269156356</v>
      </c>
      <c r="AG29" s="2">
        <f t="shared" si="15"/>
        <v>6112.0015213093966</v>
      </c>
      <c r="AH29" s="2">
        <f t="shared" si="15"/>
        <v>7626.8893232560131</v>
      </c>
      <c r="AI29" s="2">
        <f t="shared" si="15"/>
        <v>5091.1734141589077</v>
      </c>
      <c r="AJ29" s="2" t="str">
        <f t="shared" si="15"/>
        <v>N.A.</v>
      </c>
      <c r="AK29" s="2">
        <f t="shared" si="15"/>
        <v>6090.6514036522212</v>
      </c>
      <c r="AL29" s="2" t="str">
        <f t="shared" si="15"/>
        <v>N.A.</v>
      </c>
      <c r="AM29" s="2">
        <f t="shared" si="15"/>
        <v>7538.1030548865492</v>
      </c>
      <c r="AN29" s="2">
        <f t="shared" si="15"/>
        <v>0</v>
      </c>
      <c r="AO29" s="2" t="str">
        <f t="shared" si="15"/>
        <v>N.A.</v>
      </c>
      <c r="AP29" s="15">
        <f t="shared" si="15"/>
        <v>5474.1520386021029</v>
      </c>
      <c r="AQ29" s="13">
        <f t="shared" si="15"/>
        <v>6178.8962074167175</v>
      </c>
      <c r="AR29" s="14">
        <f t="shared" si="15"/>
        <v>6029.8634170787591</v>
      </c>
    </row>
    <row r="30" spans="1:44" ht="15" customHeight="1" thickBot="1" x14ac:dyDescent="0.3">
      <c r="A30" s="3" t="s">
        <v>15</v>
      </c>
      <c r="B30" s="2">
        <v>17738909.000000004</v>
      </c>
      <c r="C30" s="2">
        <v>653600</v>
      </c>
      <c r="D30" s="2">
        <v>6433660</v>
      </c>
      <c r="E30" s="2"/>
      <c r="F30" s="2"/>
      <c r="G30" s="2">
        <v>7433722.9999999991</v>
      </c>
      <c r="H30" s="2">
        <v>11448766</v>
      </c>
      <c r="I30" s="2"/>
      <c r="J30" s="2">
        <v>0</v>
      </c>
      <c r="K30" s="2"/>
      <c r="L30" s="1">
        <f t="shared" si="16"/>
        <v>35621335</v>
      </c>
      <c r="M30" s="13">
        <f t="shared" si="16"/>
        <v>8087322.9999999991</v>
      </c>
      <c r="N30" s="14">
        <f t="shared" si="17"/>
        <v>43708658</v>
      </c>
      <c r="P30" s="3" t="s">
        <v>15</v>
      </c>
      <c r="Q30" s="2">
        <v>6906</v>
      </c>
      <c r="R30" s="2">
        <v>95</v>
      </c>
      <c r="S30" s="2">
        <v>1167</v>
      </c>
      <c r="T30" s="2">
        <v>0</v>
      </c>
      <c r="U30" s="2">
        <v>0</v>
      </c>
      <c r="V30" s="2">
        <v>1356</v>
      </c>
      <c r="W30" s="2">
        <v>24398</v>
      </c>
      <c r="X30" s="2">
        <v>0</v>
      </c>
      <c r="Y30" s="2">
        <v>6400</v>
      </c>
      <c r="Z30" s="2">
        <v>0</v>
      </c>
      <c r="AA30" s="1">
        <f t="shared" si="18"/>
        <v>38871</v>
      </c>
      <c r="AB30" s="13">
        <f t="shared" si="18"/>
        <v>1451</v>
      </c>
      <c r="AC30" s="17">
        <f t="shared" si="19"/>
        <v>40322</v>
      </c>
      <c r="AE30" s="3" t="s">
        <v>15</v>
      </c>
      <c r="AF30" s="2">
        <f t="shared" si="20"/>
        <v>2568.6227917752685</v>
      </c>
      <c r="AG30" s="2">
        <f t="shared" si="15"/>
        <v>6880</v>
      </c>
      <c r="AH30" s="2">
        <f t="shared" si="15"/>
        <v>5512.9905741216799</v>
      </c>
      <c r="AI30" s="2" t="str">
        <f t="shared" si="15"/>
        <v>N.A.</v>
      </c>
      <c r="AJ30" s="2" t="str">
        <f t="shared" si="15"/>
        <v>N.A.</v>
      </c>
      <c r="AK30" s="2">
        <f t="shared" si="15"/>
        <v>5482.0966076696159</v>
      </c>
      <c r="AL30" s="2">
        <f t="shared" si="15"/>
        <v>469.25018444134764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916.39872912968542</v>
      </c>
      <c r="AQ30" s="13">
        <f t="shared" si="15"/>
        <v>5573.6202618883526</v>
      </c>
      <c r="AR30" s="14">
        <f t="shared" si="15"/>
        <v>1083.9903278607212</v>
      </c>
    </row>
    <row r="31" spans="1:44" ht="15" customHeight="1" thickBot="1" x14ac:dyDescent="0.3">
      <c r="A31" s="4" t="s">
        <v>16</v>
      </c>
      <c r="B31" s="2">
        <v>488640110.99999988</v>
      </c>
      <c r="C31" s="2">
        <v>1386912796</v>
      </c>
      <c r="D31" s="2">
        <v>169467202.00000006</v>
      </c>
      <c r="E31" s="2">
        <v>23516129.999999996</v>
      </c>
      <c r="F31" s="2">
        <v>62790140.000000007</v>
      </c>
      <c r="G31" s="2">
        <v>96820123.00000003</v>
      </c>
      <c r="H31" s="2">
        <v>195809839.99999988</v>
      </c>
      <c r="I31" s="2">
        <v>118936189.99999997</v>
      </c>
      <c r="J31" s="2">
        <v>0</v>
      </c>
      <c r="K31" s="2"/>
      <c r="L31" s="1">
        <f t="shared" ref="L31" si="21">B31+D31+F31+H31+J31</f>
        <v>916707292.99999988</v>
      </c>
      <c r="M31" s="13">
        <f t="shared" ref="M31" si="22">C31+E31+G31+I31+K31</f>
        <v>1626185239</v>
      </c>
      <c r="N31" s="17">
        <f t="shared" ref="N31" si="23">L31+M31</f>
        <v>2542892532</v>
      </c>
      <c r="P31" s="4" t="s">
        <v>16</v>
      </c>
      <c r="Q31" s="2">
        <v>97650</v>
      </c>
      <c r="R31" s="2">
        <v>226994</v>
      </c>
      <c r="S31" s="2">
        <v>27465</v>
      </c>
      <c r="T31" s="2">
        <v>4619</v>
      </c>
      <c r="U31" s="2">
        <v>9271</v>
      </c>
      <c r="V31" s="2">
        <v>16032</v>
      </c>
      <c r="W31" s="2">
        <v>64593</v>
      </c>
      <c r="X31" s="2">
        <v>15778</v>
      </c>
      <c r="Y31" s="2">
        <v>13085</v>
      </c>
      <c r="Z31" s="2">
        <v>0</v>
      </c>
      <c r="AA31" s="1">
        <f t="shared" ref="AA31" si="24">Q31+S31+U31+W31+Y31</f>
        <v>212064</v>
      </c>
      <c r="AB31" s="13">
        <f t="shared" ref="AB31" si="25">R31+T31+V31+X31+Z31</f>
        <v>263423</v>
      </c>
      <c r="AC31" s="14">
        <f t="shared" ref="AC31" si="26">AA31+AB31</f>
        <v>475487</v>
      </c>
      <c r="AE31" s="4" t="s">
        <v>16</v>
      </c>
      <c r="AF31" s="2">
        <f t="shared" si="20"/>
        <v>5003.9949923195072</v>
      </c>
      <c r="AG31" s="2">
        <f t="shared" si="15"/>
        <v>6109.9094954051652</v>
      </c>
      <c r="AH31" s="2">
        <f t="shared" si="15"/>
        <v>6170.296814127073</v>
      </c>
      <c r="AI31" s="2">
        <f t="shared" si="15"/>
        <v>5091.1734141589077</v>
      </c>
      <c r="AJ31" s="2">
        <f t="shared" si="15"/>
        <v>6772.7472764534577</v>
      </c>
      <c r="AK31" s="2">
        <f t="shared" si="15"/>
        <v>6039.1793288423169</v>
      </c>
      <c r="AL31" s="2">
        <f t="shared" si="15"/>
        <v>3031.4405585744566</v>
      </c>
      <c r="AM31" s="2">
        <f t="shared" si="15"/>
        <v>7538.1030548865492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4322.7860127131426</v>
      </c>
      <c r="AQ31" s="13">
        <f t="shared" ref="AQ31" si="28">IFERROR(M31/AB31, "N.A.")</f>
        <v>6173.2849409504861</v>
      </c>
      <c r="AR31" s="14">
        <f t="shared" ref="AR31" si="29">IFERROR(N31/AC31, "N.A.")</f>
        <v>5347.9748804909495</v>
      </c>
    </row>
    <row r="32" spans="1:44" ht="15" customHeight="1" thickBot="1" x14ac:dyDescent="0.3">
      <c r="A32" s="5" t="s">
        <v>0</v>
      </c>
      <c r="B32" s="24">
        <f>B31+C31</f>
        <v>1875552907</v>
      </c>
      <c r="C32" s="26"/>
      <c r="D32" s="24">
        <f>D31+E31</f>
        <v>192983332.00000006</v>
      </c>
      <c r="E32" s="26"/>
      <c r="F32" s="24">
        <f>F31+G31</f>
        <v>159610263.00000003</v>
      </c>
      <c r="G32" s="26"/>
      <c r="H32" s="24">
        <f>H31+I31</f>
        <v>314746029.99999988</v>
      </c>
      <c r="I32" s="26"/>
      <c r="J32" s="24">
        <f>J31+K31</f>
        <v>0</v>
      </c>
      <c r="K32" s="26"/>
      <c r="L32" s="24">
        <f>L31+M31</f>
        <v>2542892532</v>
      </c>
      <c r="M32" s="25"/>
      <c r="N32" s="18">
        <f>B32+D32+F32+H32+J32</f>
        <v>2542892532</v>
      </c>
      <c r="P32" s="5" t="s">
        <v>0</v>
      </c>
      <c r="Q32" s="24">
        <f>Q31+R31</f>
        <v>324644</v>
      </c>
      <c r="R32" s="26"/>
      <c r="S32" s="24">
        <f>S31+T31</f>
        <v>32084</v>
      </c>
      <c r="T32" s="26"/>
      <c r="U32" s="24">
        <f>U31+V31</f>
        <v>25303</v>
      </c>
      <c r="V32" s="26"/>
      <c r="W32" s="24">
        <f>W31+X31</f>
        <v>80371</v>
      </c>
      <c r="X32" s="26"/>
      <c r="Y32" s="24">
        <f>Y31+Z31</f>
        <v>13085</v>
      </c>
      <c r="Z32" s="26"/>
      <c r="AA32" s="24">
        <f>AA31+AB31</f>
        <v>475487</v>
      </c>
      <c r="AB32" s="26"/>
      <c r="AC32" s="19">
        <f>Q32+S32+U32+W32+Y32</f>
        <v>475487</v>
      </c>
      <c r="AE32" s="5" t="s">
        <v>0</v>
      </c>
      <c r="AF32" s="27">
        <f>IFERROR(B32/Q32,"N.A.")</f>
        <v>5777.2603436379541</v>
      </c>
      <c r="AG32" s="28"/>
      <c r="AH32" s="27">
        <f>IFERROR(D32/S32,"N.A.")</f>
        <v>6014.9399077421785</v>
      </c>
      <c r="AI32" s="28"/>
      <c r="AJ32" s="27">
        <f>IFERROR(F32/U32,"N.A.")</f>
        <v>6307.9580682132564</v>
      </c>
      <c r="AK32" s="28"/>
      <c r="AL32" s="27">
        <f>IFERROR(H32/W32,"N.A.")</f>
        <v>3916.1641636908821</v>
      </c>
      <c r="AM32" s="28"/>
      <c r="AN32" s="27">
        <f>IFERROR(J32/Y32,"N.A.")</f>
        <v>0</v>
      </c>
      <c r="AO32" s="28"/>
      <c r="AP32" s="27">
        <f>IFERROR(L32/AA32,"N.A.")</f>
        <v>5347.9748804909495</v>
      </c>
      <c r="AQ32" s="28"/>
      <c r="AR32" s="16">
        <f>IFERROR(N32/AC32, "N.A.")</f>
        <v>5347.9748804909495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17185533.999999996</v>
      </c>
      <c r="C39" s="2"/>
      <c r="D39" s="2">
        <v>2030259.9999999998</v>
      </c>
      <c r="E39" s="2"/>
      <c r="F39" s="2">
        <v>6450215</v>
      </c>
      <c r="G39" s="2"/>
      <c r="H39" s="2">
        <v>83777090.999999985</v>
      </c>
      <c r="I39" s="2"/>
      <c r="J39" s="2">
        <v>0</v>
      </c>
      <c r="K39" s="2"/>
      <c r="L39" s="1">
        <f>B39+D39+F39+H39+J39</f>
        <v>109443099.99999999</v>
      </c>
      <c r="M39" s="13">
        <f>C39+E39+G39+I39+K39</f>
        <v>0</v>
      </c>
      <c r="N39" s="14">
        <f>L39+M39</f>
        <v>109443099.99999999</v>
      </c>
      <c r="P39" s="3" t="s">
        <v>12</v>
      </c>
      <c r="Q39" s="2">
        <v>6749</v>
      </c>
      <c r="R39" s="2">
        <v>0</v>
      </c>
      <c r="S39" s="2">
        <v>891</v>
      </c>
      <c r="T39" s="2">
        <v>0</v>
      </c>
      <c r="U39" s="2">
        <v>2041</v>
      </c>
      <c r="V39" s="2">
        <v>0</v>
      </c>
      <c r="W39" s="2">
        <v>38321</v>
      </c>
      <c r="X39" s="2">
        <v>0</v>
      </c>
      <c r="Y39" s="2">
        <v>7011</v>
      </c>
      <c r="Z39" s="2">
        <v>0</v>
      </c>
      <c r="AA39" s="1">
        <f>Q39+S39+U39+W39+Y39</f>
        <v>55013</v>
      </c>
      <c r="AB39" s="13">
        <f>R39+T39+V39+X39+Z39</f>
        <v>0</v>
      </c>
      <c r="AC39" s="14">
        <f>AA39+AB39</f>
        <v>55013</v>
      </c>
      <c r="AE39" s="3" t="s">
        <v>12</v>
      </c>
      <c r="AF39" s="2">
        <f>IFERROR(B39/Q39, "N.A.")</f>
        <v>2546.3822788561265</v>
      </c>
      <c r="AG39" s="2" t="str">
        <f t="shared" ref="AG39:AR43" si="30">IFERROR(C39/R39, "N.A.")</f>
        <v>N.A.</v>
      </c>
      <c r="AH39" s="2">
        <f t="shared" si="30"/>
        <v>2278.630751964085</v>
      </c>
      <c r="AI39" s="2" t="str">
        <f t="shared" si="30"/>
        <v>N.A.</v>
      </c>
      <c r="AJ39" s="2">
        <f t="shared" si="30"/>
        <v>3160.3209211170993</v>
      </c>
      <c r="AK39" s="2" t="str">
        <f t="shared" si="30"/>
        <v>N.A.</v>
      </c>
      <c r="AL39" s="2">
        <f t="shared" si="30"/>
        <v>2186.1927141776046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1989.4043226146543</v>
      </c>
      <c r="AQ39" s="13" t="str">
        <f t="shared" si="30"/>
        <v>N.A.</v>
      </c>
      <c r="AR39" s="14">
        <f t="shared" si="30"/>
        <v>1989.4043226146543</v>
      </c>
    </row>
    <row r="40" spans="1:44" ht="15" customHeight="1" thickBot="1" x14ac:dyDescent="0.3">
      <c r="A40" s="3" t="s">
        <v>13</v>
      </c>
      <c r="B40" s="2">
        <v>88587005</v>
      </c>
      <c r="C40" s="2">
        <v>5354000</v>
      </c>
      <c r="D40" s="2">
        <v>145125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88732130</v>
      </c>
      <c r="M40" s="13">
        <f t="shared" si="31"/>
        <v>5354000</v>
      </c>
      <c r="N40" s="14">
        <f t="shared" ref="N40:N42" si="32">L40+M40</f>
        <v>94086130</v>
      </c>
      <c r="P40" s="3" t="s">
        <v>13</v>
      </c>
      <c r="Q40" s="2">
        <v>28960</v>
      </c>
      <c r="R40" s="2">
        <v>1425</v>
      </c>
      <c r="S40" s="2">
        <v>225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29185</v>
      </c>
      <c r="AB40" s="13">
        <f t="shared" si="33"/>
        <v>1425</v>
      </c>
      <c r="AC40" s="14">
        <f t="shared" ref="AC40:AC42" si="34">AA40+AB40</f>
        <v>30610</v>
      </c>
      <c r="AE40" s="3" t="s">
        <v>13</v>
      </c>
      <c r="AF40" s="2">
        <f t="shared" ref="AF40:AF43" si="35">IFERROR(B40/Q40, "N.A.")</f>
        <v>3058.9435428176794</v>
      </c>
      <c r="AG40" s="2">
        <f t="shared" si="30"/>
        <v>3757.1929824561403</v>
      </c>
      <c r="AH40" s="2">
        <f t="shared" si="30"/>
        <v>645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3040.3333904402948</v>
      </c>
      <c r="AQ40" s="13">
        <f t="shared" si="30"/>
        <v>3757.1929824561403</v>
      </c>
      <c r="AR40" s="14">
        <f t="shared" si="30"/>
        <v>3073.7056517477949</v>
      </c>
    </row>
    <row r="41" spans="1:44" ht="15" customHeight="1" thickBot="1" x14ac:dyDescent="0.3">
      <c r="A41" s="3" t="s">
        <v>14</v>
      </c>
      <c r="B41" s="2">
        <v>156478987.00000006</v>
      </c>
      <c r="C41" s="2">
        <v>798810340.00000024</v>
      </c>
      <c r="D41" s="2">
        <v>31968980</v>
      </c>
      <c r="E41" s="2">
        <v>12578540.000000002</v>
      </c>
      <c r="F41" s="2"/>
      <c r="G41" s="2">
        <v>26647400</v>
      </c>
      <c r="H41" s="2"/>
      <c r="I41" s="2">
        <v>37710094.999999993</v>
      </c>
      <c r="J41" s="2">
        <v>0</v>
      </c>
      <c r="K41" s="2"/>
      <c r="L41" s="1">
        <f t="shared" si="31"/>
        <v>188447967.00000006</v>
      </c>
      <c r="M41" s="13">
        <f t="shared" si="31"/>
        <v>875746375.00000024</v>
      </c>
      <c r="N41" s="14">
        <f t="shared" si="32"/>
        <v>1064194342.0000002</v>
      </c>
      <c r="P41" s="3" t="s">
        <v>14</v>
      </c>
      <c r="Q41" s="2">
        <v>35431</v>
      </c>
      <c r="R41" s="2">
        <v>132382</v>
      </c>
      <c r="S41" s="2">
        <v>5139</v>
      </c>
      <c r="T41" s="2">
        <v>2065</v>
      </c>
      <c r="U41" s="2">
        <v>0</v>
      </c>
      <c r="V41" s="2">
        <v>4883</v>
      </c>
      <c r="W41" s="2">
        <v>0</v>
      </c>
      <c r="X41" s="2">
        <v>8938</v>
      </c>
      <c r="Y41" s="2">
        <v>7131</v>
      </c>
      <c r="Z41" s="2">
        <v>0</v>
      </c>
      <c r="AA41" s="1">
        <f t="shared" si="33"/>
        <v>47701</v>
      </c>
      <c r="AB41" s="13">
        <f t="shared" si="33"/>
        <v>148268</v>
      </c>
      <c r="AC41" s="14">
        <f t="shared" si="34"/>
        <v>195969</v>
      </c>
      <c r="AE41" s="3" t="s">
        <v>14</v>
      </c>
      <c r="AF41" s="2">
        <f t="shared" si="35"/>
        <v>4416.4428607716427</v>
      </c>
      <c r="AG41" s="2">
        <f t="shared" si="30"/>
        <v>6034.1310752217087</v>
      </c>
      <c r="AH41" s="2">
        <f t="shared" si="30"/>
        <v>6220.8561977038335</v>
      </c>
      <c r="AI41" s="2">
        <f t="shared" si="30"/>
        <v>6091.3026634382577</v>
      </c>
      <c r="AJ41" s="2" t="str">
        <f t="shared" si="30"/>
        <v>N.A.</v>
      </c>
      <c r="AK41" s="2">
        <f t="shared" si="30"/>
        <v>5457.1779643661685</v>
      </c>
      <c r="AL41" s="2" t="str">
        <f t="shared" si="30"/>
        <v>N.A.</v>
      </c>
      <c r="AM41" s="2">
        <f t="shared" si="30"/>
        <v>4219.0752964869089</v>
      </c>
      <c r="AN41" s="2">
        <f t="shared" si="30"/>
        <v>0</v>
      </c>
      <c r="AO41" s="2" t="str">
        <f t="shared" si="30"/>
        <v>N.A.</v>
      </c>
      <c r="AP41" s="15">
        <f t="shared" si="30"/>
        <v>3950.6083100983219</v>
      </c>
      <c r="AQ41" s="13">
        <f t="shared" si="30"/>
        <v>5906.5096649310726</v>
      </c>
      <c r="AR41" s="14">
        <f t="shared" si="30"/>
        <v>5430.4218626415413</v>
      </c>
    </row>
    <row r="42" spans="1:44" ht="15" customHeight="1" thickBot="1" x14ac:dyDescent="0.3">
      <c r="A42" s="3" t="s">
        <v>15</v>
      </c>
      <c r="B42" s="2">
        <v>947469.99999999988</v>
      </c>
      <c r="C42" s="2"/>
      <c r="D42" s="2"/>
      <c r="E42" s="2"/>
      <c r="F42" s="2"/>
      <c r="G42" s="2"/>
      <c r="H42" s="2">
        <v>152220.00000000003</v>
      </c>
      <c r="I42" s="2"/>
      <c r="J42" s="2">
        <v>0</v>
      </c>
      <c r="K42" s="2"/>
      <c r="L42" s="1">
        <f t="shared" si="31"/>
        <v>1099690</v>
      </c>
      <c r="M42" s="13">
        <f t="shared" si="31"/>
        <v>0</v>
      </c>
      <c r="N42" s="14">
        <f t="shared" si="32"/>
        <v>1099690</v>
      </c>
      <c r="P42" s="3" t="s">
        <v>15</v>
      </c>
      <c r="Q42" s="2">
        <v>506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849</v>
      </c>
      <c r="X42" s="2">
        <v>0</v>
      </c>
      <c r="Y42" s="2">
        <v>1193</v>
      </c>
      <c r="Z42" s="2">
        <v>0</v>
      </c>
      <c r="AA42" s="1">
        <f t="shared" si="33"/>
        <v>2548</v>
      </c>
      <c r="AB42" s="13">
        <f t="shared" si="33"/>
        <v>0</v>
      </c>
      <c r="AC42" s="14">
        <f t="shared" si="34"/>
        <v>2548</v>
      </c>
      <c r="AE42" s="3" t="s">
        <v>15</v>
      </c>
      <c r="AF42" s="2">
        <f t="shared" si="35"/>
        <v>1872.470355731225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179.2932862190813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431.5894819466248</v>
      </c>
      <c r="AQ42" s="13" t="str">
        <f t="shared" si="30"/>
        <v>N.A.</v>
      </c>
      <c r="AR42" s="14">
        <f t="shared" si="30"/>
        <v>431.5894819466248</v>
      </c>
    </row>
    <row r="43" spans="1:44" ht="15" customHeight="1" thickBot="1" x14ac:dyDescent="0.3">
      <c r="A43" s="4" t="s">
        <v>16</v>
      </c>
      <c r="B43" s="2">
        <v>263198995.99999994</v>
      </c>
      <c r="C43" s="2">
        <v>804164339.99999917</v>
      </c>
      <c r="D43" s="2">
        <v>34144365</v>
      </c>
      <c r="E43" s="2">
        <v>12578540.000000002</v>
      </c>
      <c r="F43" s="2">
        <v>6450215</v>
      </c>
      <c r="G43" s="2">
        <v>26647400</v>
      </c>
      <c r="H43" s="2">
        <v>83929311</v>
      </c>
      <c r="I43" s="2">
        <v>37710094.999999993</v>
      </c>
      <c r="J43" s="2">
        <v>0</v>
      </c>
      <c r="K43" s="2"/>
      <c r="L43" s="1">
        <f t="shared" ref="L43" si="36">B43+D43+F43+H43+J43</f>
        <v>387722886.99999994</v>
      </c>
      <c r="M43" s="13">
        <f t="shared" ref="M43" si="37">C43+E43+G43+I43+K43</f>
        <v>881100374.99999917</v>
      </c>
      <c r="N43" s="17">
        <f t="shared" ref="N43" si="38">L43+M43</f>
        <v>1268823261.999999</v>
      </c>
      <c r="P43" s="4" t="s">
        <v>16</v>
      </c>
      <c r="Q43" s="2">
        <v>71646</v>
      </c>
      <c r="R43" s="2">
        <v>133807</v>
      </c>
      <c r="S43" s="2">
        <v>6255</v>
      </c>
      <c r="T43" s="2">
        <v>2065</v>
      </c>
      <c r="U43" s="2">
        <v>2041</v>
      </c>
      <c r="V43" s="2">
        <v>4883</v>
      </c>
      <c r="W43" s="2">
        <v>39170</v>
      </c>
      <c r="X43" s="2">
        <v>8938</v>
      </c>
      <c r="Y43" s="2">
        <v>15335</v>
      </c>
      <c r="Z43" s="2">
        <v>0</v>
      </c>
      <c r="AA43" s="1">
        <f t="shared" ref="AA43" si="39">Q43+S43+U43+W43+Y43</f>
        <v>134447</v>
      </c>
      <c r="AB43" s="13">
        <f t="shared" ref="AB43" si="40">R43+T43+V43+X43+Z43</f>
        <v>149693</v>
      </c>
      <c r="AC43" s="17">
        <f t="shared" ref="AC43" si="41">AA43+AB43</f>
        <v>284140</v>
      </c>
      <c r="AE43" s="4" t="s">
        <v>16</v>
      </c>
      <c r="AF43" s="2">
        <f t="shared" si="35"/>
        <v>3673.6034949613368</v>
      </c>
      <c r="AG43" s="2">
        <f t="shared" si="30"/>
        <v>6009.8824426225774</v>
      </c>
      <c r="AH43" s="2">
        <f t="shared" si="30"/>
        <v>5458.7314148681053</v>
      </c>
      <c r="AI43" s="2">
        <f t="shared" si="30"/>
        <v>6091.3026634382577</v>
      </c>
      <c r="AJ43" s="2">
        <f t="shared" si="30"/>
        <v>3160.3209211170993</v>
      </c>
      <c r="AK43" s="2">
        <f t="shared" si="30"/>
        <v>5457.1779643661685</v>
      </c>
      <c r="AL43" s="2">
        <f t="shared" si="30"/>
        <v>2142.6936686239469</v>
      </c>
      <c r="AM43" s="2">
        <f t="shared" si="30"/>
        <v>4219.0752964869089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2883.8344254613339</v>
      </c>
      <c r="AQ43" s="13">
        <f t="shared" ref="AQ43" si="43">IFERROR(M43/AB43, "N.A.")</f>
        <v>5886.0492808614908</v>
      </c>
      <c r="AR43" s="14">
        <f t="shared" ref="AR43" si="44">IFERROR(N43/AC43, "N.A.")</f>
        <v>4465.4862462166502</v>
      </c>
    </row>
    <row r="44" spans="1:44" ht="15" customHeight="1" thickBot="1" x14ac:dyDescent="0.3">
      <c r="A44" s="5" t="s">
        <v>0</v>
      </c>
      <c r="B44" s="24">
        <f>B43+C43</f>
        <v>1067363335.999999</v>
      </c>
      <c r="C44" s="26"/>
      <c r="D44" s="24">
        <f>D43+E43</f>
        <v>46722905</v>
      </c>
      <c r="E44" s="26"/>
      <c r="F44" s="24">
        <f>F43+G43</f>
        <v>33097615</v>
      </c>
      <c r="G44" s="26"/>
      <c r="H44" s="24">
        <f>H43+I43</f>
        <v>121639406</v>
      </c>
      <c r="I44" s="26"/>
      <c r="J44" s="24">
        <f>J43+K43</f>
        <v>0</v>
      </c>
      <c r="K44" s="26"/>
      <c r="L44" s="24">
        <f>L43+M43</f>
        <v>1268823261.999999</v>
      </c>
      <c r="M44" s="25"/>
      <c r="N44" s="18">
        <f>B44+D44+F44+H44+J44</f>
        <v>1268823261.999999</v>
      </c>
      <c r="P44" s="5" t="s">
        <v>0</v>
      </c>
      <c r="Q44" s="24">
        <f>Q43+R43</f>
        <v>205453</v>
      </c>
      <c r="R44" s="26"/>
      <c r="S44" s="24">
        <f>S43+T43</f>
        <v>8320</v>
      </c>
      <c r="T44" s="26"/>
      <c r="U44" s="24">
        <f>U43+V43</f>
        <v>6924</v>
      </c>
      <c r="V44" s="26"/>
      <c r="W44" s="24">
        <f>W43+X43</f>
        <v>48108</v>
      </c>
      <c r="X44" s="26"/>
      <c r="Y44" s="24">
        <f>Y43+Z43</f>
        <v>15335</v>
      </c>
      <c r="Z44" s="26"/>
      <c r="AA44" s="24">
        <f>AA43+AB43</f>
        <v>284140</v>
      </c>
      <c r="AB44" s="25"/>
      <c r="AC44" s="18">
        <f>Q44+S44+U44+W44+Y44</f>
        <v>284140</v>
      </c>
      <c r="AE44" s="5" t="s">
        <v>0</v>
      </c>
      <c r="AF44" s="27">
        <f>IFERROR(B44/Q44,"N.A.")</f>
        <v>5195.1703601310228</v>
      </c>
      <c r="AG44" s="28"/>
      <c r="AH44" s="27">
        <f>IFERROR(D44/S44,"N.A.")</f>
        <v>5615.7337740384619</v>
      </c>
      <c r="AI44" s="28"/>
      <c r="AJ44" s="27">
        <f>IFERROR(F44/U44,"N.A.")</f>
        <v>4780.129260543039</v>
      </c>
      <c r="AK44" s="28"/>
      <c r="AL44" s="27">
        <f>IFERROR(H44/W44,"N.A.")</f>
        <v>2528.4652448657189</v>
      </c>
      <c r="AM44" s="28"/>
      <c r="AN44" s="27">
        <f>IFERROR(J44/Y44,"N.A.")</f>
        <v>0</v>
      </c>
      <c r="AO44" s="28"/>
      <c r="AP44" s="27">
        <f>IFERROR(L44/AA44,"N.A.")</f>
        <v>4465.4862462166502</v>
      </c>
      <c r="AQ44" s="28"/>
      <c r="AR44" s="16">
        <f>IFERROR(N44/AC44, "N.A.")</f>
        <v>4465.4862462166502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7378914.9999999991</v>
      </c>
      <c r="C15" s="2"/>
      <c r="D15" s="2">
        <v>2430066</v>
      </c>
      <c r="E15" s="2"/>
      <c r="F15" s="2">
        <v>4970370</v>
      </c>
      <c r="G15" s="2"/>
      <c r="H15" s="2">
        <v>7192348.9999999991</v>
      </c>
      <c r="I15" s="2"/>
      <c r="J15" s="2">
        <v>0</v>
      </c>
      <c r="K15" s="2"/>
      <c r="L15" s="1">
        <f>B15+D15+F15+H15+J15</f>
        <v>21971700</v>
      </c>
      <c r="M15" s="13">
        <f>C15+E15+G15+I15+K15</f>
        <v>0</v>
      </c>
      <c r="N15" s="14">
        <f>L15+M15</f>
        <v>21971700</v>
      </c>
      <c r="P15" s="3" t="s">
        <v>12</v>
      </c>
      <c r="Q15" s="2">
        <v>2099</v>
      </c>
      <c r="R15" s="2">
        <v>0</v>
      </c>
      <c r="S15" s="2">
        <v>665</v>
      </c>
      <c r="T15" s="2">
        <v>0</v>
      </c>
      <c r="U15" s="2">
        <v>599</v>
      </c>
      <c r="V15" s="2">
        <v>0</v>
      </c>
      <c r="W15" s="2">
        <v>4865</v>
      </c>
      <c r="X15" s="2">
        <v>0</v>
      </c>
      <c r="Y15" s="2">
        <v>2302</v>
      </c>
      <c r="Z15" s="2">
        <v>0</v>
      </c>
      <c r="AA15" s="1">
        <f>Q15+S15+U15+W15+Y15</f>
        <v>10530</v>
      </c>
      <c r="AB15" s="13">
        <f>R15+T15+V15+X15+Z15</f>
        <v>0</v>
      </c>
      <c r="AC15" s="14">
        <f>AA15+AB15</f>
        <v>10530</v>
      </c>
      <c r="AE15" s="3" t="s">
        <v>12</v>
      </c>
      <c r="AF15" s="2">
        <f>IFERROR(B15/Q15, "N.A.")</f>
        <v>3515.4430681276795</v>
      </c>
      <c r="AG15" s="2" t="str">
        <f t="shared" ref="AG15:AR19" si="0">IFERROR(C15/R15, "N.A.")</f>
        <v>N.A.</v>
      </c>
      <c r="AH15" s="2">
        <f t="shared" si="0"/>
        <v>3654.2345864661656</v>
      </c>
      <c r="AI15" s="2" t="str">
        <f t="shared" si="0"/>
        <v>N.A.</v>
      </c>
      <c r="AJ15" s="2">
        <f t="shared" si="0"/>
        <v>8297.7796327212018</v>
      </c>
      <c r="AK15" s="2" t="str">
        <f t="shared" si="0"/>
        <v>N.A.</v>
      </c>
      <c r="AL15" s="2">
        <f t="shared" si="0"/>
        <v>1478.3862281603288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2086.5811965811968</v>
      </c>
      <c r="AQ15" s="13" t="str">
        <f t="shared" si="0"/>
        <v>N.A.</v>
      </c>
      <c r="AR15" s="14">
        <f t="shared" si="0"/>
        <v>2086.5811965811968</v>
      </c>
    </row>
    <row r="16" spans="1:44" ht="15" customHeight="1" thickBot="1" x14ac:dyDescent="0.3">
      <c r="A16" s="3" t="s">
        <v>13</v>
      </c>
      <c r="B16" s="2">
        <v>947060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947060</v>
      </c>
      <c r="M16" s="13">
        <f t="shared" si="1"/>
        <v>0</v>
      </c>
      <c r="N16" s="14">
        <f t="shared" ref="N16:N18" si="2">L16+M16</f>
        <v>947060</v>
      </c>
      <c r="P16" s="3" t="s">
        <v>13</v>
      </c>
      <c r="Q16" s="2">
        <v>564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564</v>
      </c>
      <c r="AB16" s="13">
        <f t="shared" si="3"/>
        <v>0</v>
      </c>
      <c r="AC16" s="14">
        <f t="shared" ref="AC16:AC18" si="4">AA16+AB16</f>
        <v>564</v>
      </c>
      <c r="AE16" s="3" t="s">
        <v>13</v>
      </c>
      <c r="AF16" s="2">
        <f t="shared" ref="AF16:AF19" si="5">IFERROR(B16/Q16, "N.A.")</f>
        <v>1679.1843971631206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1679.1843971631206</v>
      </c>
      <c r="AQ16" s="13" t="str">
        <f t="shared" si="0"/>
        <v>N.A.</v>
      </c>
      <c r="AR16" s="14">
        <f t="shared" si="0"/>
        <v>1679.1843971631206</v>
      </c>
    </row>
    <row r="17" spans="1:44" ht="15" customHeight="1" thickBot="1" x14ac:dyDescent="0.3">
      <c r="A17" s="3" t="s">
        <v>14</v>
      </c>
      <c r="B17" s="2">
        <v>14406880.000000002</v>
      </c>
      <c r="C17" s="2">
        <v>66423505.999999993</v>
      </c>
      <c r="D17" s="2">
        <v>3878600</v>
      </c>
      <c r="E17" s="2"/>
      <c r="F17" s="2"/>
      <c r="G17" s="2">
        <v>18014000.000000004</v>
      </c>
      <c r="H17" s="2"/>
      <c r="I17" s="2">
        <v>1462090</v>
      </c>
      <c r="J17" s="2">
        <v>0</v>
      </c>
      <c r="K17" s="2"/>
      <c r="L17" s="1">
        <f t="shared" si="1"/>
        <v>18285480</v>
      </c>
      <c r="M17" s="13">
        <f t="shared" si="1"/>
        <v>85899596</v>
      </c>
      <c r="N17" s="14">
        <f t="shared" si="2"/>
        <v>104185076</v>
      </c>
      <c r="P17" s="3" t="s">
        <v>14</v>
      </c>
      <c r="Q17" s="2">
        <v>4220</v>
      </c>
      <c r="R17" s="2">
        <v>11673</v>
      </c>
      <c r="S17" s="2">
        <v>619</v>
      </c>
      <c r="T17" s="2">
        <v>0</v>
      </c>
      <c r="U17" s="2">
        <v>0</v>
      </c>
      <c r="V17" s="2">
        <v>2092</v>
      </c>
      <c r="W17" s="2">
        <v>0</v>
      </c>
      <c r="X17" s="2">
        <v>1116</v>
      </c>
      <c r="Y17" s="2">
        <v>1357</v>
      </c>
      <c r="Z17" s="2">
        <v>0</v>
      </c>
      <c r="AA17" s="1">
        <f t="shared" si="3"/>
        <v>6196</v>
      </c>
      <c r="AB17" s="13">
        <f t="shared" si="3"/>
        <v>14881</v>
      </c>
      <c r="AC17" s="14">
        <f t="shared" si="4"/>
        <v>21077</v>
      </c>
      <c r="AE17" s="3" t="s">
        <v>14</v>
      </c>
      <c r="AF17" s="2">
        <f t="shared" si="5"/>
        <v>3413.9526066350713</v>
      </c>
      <c r="AG17" s="2">
        <f t="shared" si="0"/>
        <v>5690.3543219395178</v>
      </c>
      <c r="AH17" s="2">
        <f t="shared" si="0"/>
        <v>6265.9127625201936</v>
      </c>
      <c r="AI17" s="2" t="str">
        <f t="shared" si="0"/>
        <v>N.A.</v>
      </c>
      <c r="AJ17" s="2" t="str">
        <f t="shared" si="0"/>
        <v>N.A.</v>
      </c>
      <c r="AK17" s="2">
        <f t="shared" si="0"/>
        <v>8610.8986615678787</v>
      </c>
      <c r="AL17" s="2" t="str">
        <f t="shared" si="0"/>
        <v>N.A.</v>
      </c>
      <c r="AM17" s="2">
        <f t="shared" si="0"/>
        <v>1310.1164874551971</v>
      </c>
      <c r="AN17" s="2">
        <f t="shared" si="0"/>
        <v>0</v>
      </c>
      <c r="AO17" s="2" t="str">
        <f t="shared" si="0"/>
        <v>N.A.</v>
      </c>
      <c r="AP17" s="15">
        <f t="shared" si="0"/>
        <v>2951.1749515816655</v>
      </c>
      <c r="AQ17" s="13">
        <f t="shared" si="0"/>
        <v>5772.4343794099859</v>
      </c>
      <c r="AR17" s="14">
        <f t="shared" si="0"/>
        <v>4943.0695070455949</v>
      </c>
    </row>
    <row r="18" spans="1:44" ht="15" customHeight="1" thickBot="1" x14ac:dyDescent="0.3">
      <c r="A18" s="3" t="s">
        <v>15</v>
      </c>
      <c r="B18" s="2">
        <v>7057090.0000000009</v>
      </c>
      <c r="C18" s="2"/>
      <c r="D18" s="2"/>
      <c r="E18" s="2"/>
      <c r="F18" s="2"/>
      <c r="G18" s="2"/>
      <c r="H18" s="2">
        <v>3415063.0000000005</v>
      </c>
      <c r="I18" s="2"/>
      <c r="J18" s="2">
        <v>0</v>
      </c>
      <c r="K18" s="2"/>
      <c r="L18" s="1">
        <f t="shared" si="1"/>
        <v>10472153.000000002</v>
      </c>
      <c r="M18" s="13">
        <f t="shared" si="1"/>
        <v>0</v>
      </c>
      <c r="N18" s="14">
        <f t="shared" si="2"/>
        <v>10472153.000000002</v>
      </c>
      <c r="P18" s="3" t="s">
        <v>15</v>
      </c>
      <c r="Q18" s="2">
        <v>2592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11937</v>
      </c>
      <c r="X18" s="2">
        <v>0</v>
      </c>
      <c r="Y18" s="2">
        <v>3703</v>
      </c>
      <c r="Z18" s="2">
        <v>0</v>
      </c>
      <c r="AA18" s="1">
        <f t="shared" si="3"/>
        <v>18232</v>
      </c>
      <c r="AB18" s="13">
        <f t="shared" si="3"/>
        <v>0</v>
      </c>
      <c r="AC18" s="17">
        <f t="shared" si="4"/>
        <v>18232</v>
      </c>
      <c r="AE18" s="3" t="s">
        <v>15</v>
      </c>
      <c r="AF18" s="2">
        <f t="shared" si="5"/>
        <v>2722.6427469135806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286.09055876685937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574.38311759543672</v>
      </c>
      <c r="AQ18" s="13" t="str">
        <f t="shared" si="0"/>
        <v>N.A.</v>
      </c>
      <c r="AR18" s="14">
        <f t="shared" si="0"/>
        <v>574.38311759543672</v>
      </c>
    </row>
    <row r="19" spans="1:44" ht="15" customHeight="1" thickBot="1" x14ac:dyDescent="0.3">
      <c r="A19" s="4" t="s">
        <v>16</v>
      </c>
      <c r="B19" s="2">
        <v>29789945.000000007</v>
      </c>
      <c r="C19" s="2">
        <v>66423505.999999993</v>
      </c>
      <c r="D19" s="2">
        <v>6308666</v>
      </c>
      <c r="E19" s="2"/>
      <c r="F19" s="2">
        <v>4970370</v>
      </c>
      <c r="G19" s="2">
        <v>18014000.000000004</v>
      </c>
      <c r="H19" s="2">
        <v>10607411.999999996</v>
      </c>
      <c r="I19" s="2">
        <v>1462090</v>
      </c>
      <c r="J19" s="2">
        <v>0</v>
      </c>
      <c r="K19" s="2"/>
      <c r="L19" s="1">
        <f t="shared" ref="L19" si="6">B19+D19+F19+H19+J19</f>
        <v>51676393</v>
      </c>
      <c r="M19" s="13">
        <f t="shared" ref="M19" si="7">C19+E19+G19+I19+K19</f>
        <v>85899596</v>
      </c>
      <c r="N19" s="17">
        <f t="shared" ref="N19" si="8">L19+M19</f>
        <v>137575989</v>
      </c>
      <c r="P19" s="4" t="s">
        <v>16</v>
      </c>
      <c r="Q19" s="2">
        <v>9475</v>
      </c>
      <c r="R19" s="2">
        <v>11673</v>
      </c>
      <c r="S19" s="2">
        <v>1284</v>
      </c>
      <c r="T19" s="2">
        <v>0</v>
      </c>
      <c r="U19" s="2">
        <v>599</v>
      </c>
      <c r="V19" s="2">
        <v>2092</v>
      </c>
      <c r="W19" s="2">
        <v>16802</v>
      </c>
      <c r="X19" s="2">
        <v>1116</v>
      </c>
      <c r="Y19" s="2">
        <v>7362</v>
      </c>
      <c r="Z19" s="2">
        <v>0</v>
      </c>
      <c r="AA19" s="1">
        <f t="shared" ref="AA19" si="9">Q19+S19+U19+W19+Y19</f>
        <v>35522</v>
      </c>
      <c r="AB19" s="13">
        <f t="shared" ref="AB19" si="10">R19+T19+V19+X19+Z19</f>
        <v>14881</v>
      </c>
      <c r="AC19" s="14">
        <f t="shared" ref="AC19" si="11">AA19+AB19</f>
        <v>50403</v>
      </c>
      <c r="AE19" s="4" t="s">
        <v>16</v>
      </c>
      <c r="AF19" s="2">
        <f t="shared" si="5"/>
        <v>3144.0575197889189</v>
      </c>
      <c r="AG19" s="2">
        <f t="shared" si="0"/>
        <v>5690.3543219395178</v>
      </c>
      <c r="AH19" s="2">
        <f t="shared" si="0"/>
        <v>4913.2912772585669</v>
      </c>
      <c r="AI19" s="2" t="str">
        <f t="shared" si="0"/>
        <v>N.A.</v>
      </c>
      <c r="AJ19" s="2">
        <f t="shared" si="0"/>
        <v>8297.7796327212018</v>
      </c>
      <c r="AK19" s="2">
        <f t="shared" si="0"/>
        <v>8610.8986615678787</v>
      </c>
      <c r="AL19" s="2">
        <f t="shared" si="0"/>
        <v>631.31841447446709</v>
      </c>
      <c r="AM19" s="2">
        <f t="shared" si="0"/>
        <v>1310.1164874551971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1454.7714937222004</v>
      </c>
      <c r="AQ19" s="13">
        <f t="shared" ref="AQ19" si="13">IFERROR(M19/AB19, "N.A.")</f>
        <v>5772.4343794099859</v>
      </c>
      <c r="AR19" s="14">
        <f t="shared" ref="AR19" si="14">IFERROR(N19/AC19, "N.A.")</f>
        <v>2729.5198500089282</v>
      </c>
    </row>
    <row r="20" spans="1:44" ht="15" customHeight="1" thickBot="1" x14ac:dyDescent="0.3">
      <c r="A20" s="5" t="s">
        <v>0</v>
      </c>
      <c r="B20" s="24">
        <f>B19+C19</f>
        <v>96213451</v>
      </c>
      <c r="C20" s="26"/>
      <c r="D20" s="24">
        <f>D19+E19</f>
        <v>6308666</v>
      </c>
      <c r="E20" s="26"/>
      <c r="F20" s="24">
        <f>F19+G19</f>
        <v>22984370.000000004</v>
      </c>
      <c r="G20" s="26"/>
      <c r="H20" s="24">
        <f>H19+I19</f>
        <v>12069501.999999996</v>
      </c>
      <c r="I20" s="26"/>
      <c r="J20" s="24">
        <f>J19+K19</f>
        <v>0</v>
      </c>
      <c r="K20" s="26"/>
      <c r="L20" s="24">
        <f>L19+M19</f>
        <v>137575989</v>
      </c>
      <c r="M20" s="25"/>
      <c r="N20" s="18">
        <f>B20+D20+F20+H20+J20</f>
        <v>137575989</v>
      </c>
      <c r="P20" s="5" t="s">
        <v>0</v>
      </c>
      <c r="Q20" s="24">
        <f>Q19+R19</f>
        <v>21148</v>
      </c>
      <c r="R20" s="26"/>
      <c r="S20" s="24">
        <f>S19+T19</f>
        <v>1284</v>
      </c>
      <c r="T20" s="26"/>
      <c r="U20" s="24">
        <f>U19+V19</f>
        <v>2691</v>
      </c>
      <c r="V20" s="26"/>
      <c r="W20" s="24">
        <f>W19+X19</f>
        <v>17918</v>
      </c>
      <c r="X20" s="26"/>
      <c r="Y20" s="24">
        <f>Y19+Z19</f>
        <v>7362</v>
      </c>
      <c r="Z20" s="26"/>
      <c r="AA20" s="24">
        <f>AA19+AB19</f>
        <v>50403</v>
      </c>
      <c r="AB20" s="26"/>
      <c r="AC20" s="19">
        <f>Q20+S20+U20+W20+Y20</f>
        <v>50403</v>
      </c>
      <c r="AE20" s="5" t="s">
        <v>0</v>
      </c>
      <c r="AF20" s="27">
        <f>IFERROR(B20/Q20,"N.A.")</f>
        <v>4549.529553622092</v>
      </c>
      <c r="AG20" s="28"/>
      <c r="AH20" s="27">
        <f>IFERROR(D20/S20,"N.A.")</f>
        <v>4913.2912772585669</v>
      </c>
      <c r="AI20" s="28"/>
      <c r="AJ20" s="27">
        <f>IFERROR(F20/U20,"N.A.")</f>
        <v>8541.200297287256</v>
      </c>
      <c r="AK20" s="28"/>
      <c r="AL20" s="27">
        <f>IFERROR(H20/W20,"N.A.")</f>
        <v>673.59649514454713</v>
      </c>
      <c r="AM20" s="28"/>
      <c r="AN20" s="27">
        <f>IFERROR(J20/Y20,"N.A.")</f>
        <v>0</v>
      </c>
      <c r="AO20" s="28"/>
      <c r="AP20" s="27">
        <f>IFERROR(L20/AA20,"N.A.")</f>
        <v>2729.5198500089282</v>
      </c>
      <c r="AQ20" s="28"/>
      <c r="AR20" s="16">
        <f>IFERROR(N20/AC20, "N.A.")</f>
        <v>2729.5198500089282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7378914.9999999991</v>
      </c>
      <c r="C27" s="2"/>
      <c r="D27" s="2">
        <v>2430066</v>
      </c>
      <c r="E27" s="2"/>
      <c r="F27" s="2">
        <v>4970370</v>
      </c>
      <c r="G27" s="2"/>
      <c r="H27" s="2">
        <v>2626062</v>
      </c>
      <c r="I27" s="2"/>
      <c r="J27" s="2">
        <v>0</v>
      </c>
      <c r="K27" s="2"/>
      <c r="L27" s="1">
        <f>B27+D27+F27+H27+J27</f>
        <v>17405413</v>
      </c>
      <c r="M27" s="13">
        <f>C27+E27+G27+I27+K27</f>
        <v>0</v>
      </c>
      <c r="N27" s="14">
        <f>L27+M27</f>
        <v>17405413</v>
      </c>
      <c r="P27" s="3" t="s">
        <v>12</v>
      </c>
      <c r="Q27" s="2">
        <v>2099</v>
      </c>
      <c r="R27" s="2">
        <v>0</v>
      </c>
      <c r="S27" s="2">
        <v>665</v>
      </c>
      <c r="T27" s="2">
        <v>0</v>
      </c>
      <c r="U27" s="2">
        <v>599</v>
      </c>
      <c r="V27" s="2">
        <v>0</v>
      </c>
      <c r="W27" s="2">
        <v>1613</v>
      </c>
      <c r="X27" s="2">
        <v>0</v>
      </c>
      <c r="Y27" s="2">
        <v>1005</v>
      </c>
      <c r="Z27" s="2">
        <v>0</v>
      </c>
      <c r="AA27" s="1">
        <f>Q27+S27+U27+W27+Y27</f>
        <v>5981</v>
      </c>
      <c r="AB27" s="13">
        <f>R27+T27+V27+X27+Z27</f>
        <v>0</v>
      </c>
      <c r="AC27" s="14">
        <f>AA27+AB27</f>
        <v>5981</v>
      </c>
      <c r="AE27" s="3" t="s">
        <v>12</v>
      </c>
      <c r="AF27" s="2">
        <f>IFERROR(B27/Q27, "N.A.")</f>
        <v>3515.4430681276795</v>
      </c>
      <c r="AG27" s="2" t="str">
        <f t="shared" ref="AG27:AR31" si="15">IFERROR(C27/R27, "N.A.")</f>
        <v>N.A.</v>
      </c>
      <c r="AH27" s="2">
        <f t="shared" si="15"/>
        <v>3654.2345864661656</v>
      </c>
      <c r="AI27" s="2" t="str">
        <f t="shared" si="15"/>
        <v>N.A.</v>
      </c>
      <c r="AJ27" s="2">
        <f t="shared" si="15"/>
        <v>8297.7796327212018</v>
      </c>
      <c r="AK27" s="2" t="str">
        <f t="shared" si="15"/>
        <v>N.A.</v>
      </c>
      <c r="AL27" s="2">
        <f t="shared" si="15"/>
        <v>1628.0607563546187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2910.1175388730981</v>
      </c>
      <c r="AQ27" s="13" t="str">
        <f t="shared" si="15"/>
        <v>N.A.</v>
      </c>
      <c r="AR27" s="14">
        <f t="shared" si="15"/>
        <v>2910.1175388730981</v>
      </c>
    </row>
    <row r="28" spans="1:44" ht="15" customHeight="1" thickBot="1" x14ac:dyDescent="0.3">
      <c r="A28" s="3" t="s">
        <v>13</v>
      </c>
      <c r="B28" s="2">
        <v>95500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95500</v>
      </c>
      <c r="M28" s="13">
        <f t="shared" si="16"/>
        <v>0</v>
      </c>
      <c r="N28" s="14">
        <f t="shared" ref="N28:N30" si="17">L28+M28</f>
        <v>95500</v>
      </c>
      <c r="P28" s="3" t="s">
        <v>13</v>
      </c>
      <c r="Q28" s="2">
        <v>191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191</v>
      </c>
      <c r="AB28" s="13">
        <f t="shared" si="18"/>
        <v>0</v>
      </c>
      <c r="AC28" s="14">
        <f t="shared" ref="AC28:AC30" si="19">AA28+AB28</f>
        <v>191</v>
      </c>
      <c r="AE28" s="3" t="s">
        <v>13</v>
      </c>
      <c r="AF28" s="2">
        <f t="shared" ref="AF28:AF31" si="20">IFERROR(B28/Q28, "N.A.")</f>
        <v>500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500</v>
      </c>
      <c r="AQ28" s="13" t="str">
        <f t="shared" si="15"/>
        <v>N.A.</v>
      </c>
      <c r="AR28" s="14">
        <f t="shared" si="15"/>
        <v>500</v>
      </c>
    </row>
    <row r="29" spans="1:44" ht="15" customHeight="1" thickBot="1" x14ac:dyDescent="0.3">
      <c r="A29" s="3" t="s">
        <v>14</v>
      </c>
      <c r="B29" s="2">
        <v>9866680.0000000019</v>
      </c>
      <c r="C29" s="2">
        <v>50604506</v>
      </c>
      <c r="D29" s="2">
        <v>3878600</v>
      </c>
      <c r="E29" s="2"/>
      <c r="F29" s="2"/>
      <c r="G29" s="2">
        <v>18014000.000000004</v>
      </c>
      <c r="H29" s="2"/>
      <c r="I29" s="2">
        <v>291200</v>
      </c>
      <c r="J29" s="2"/>
      <c r="K29" s="2"/>
      <c r="L29" s="1">
        <f t="shared" si="16"/>
        <v>13745280.000000002</v>
      </c>
      <c r="M29" s="13">
        <f t="shared" si="16"/>
        <v>68909706</v>
      </c>
      <c r="N29" s="14">
        <f t="shared" si="17"/>
        <v>82654986</v>
      </c>
      <c r="P29" s="3" t="s">
        <v>14</v>
      </c>
      <c r="Q29" s="2">
        <v>2580</v>
      </c>
      <c r="R29" s="2">
        <v>9276</v>
      </c>
      <c r="S29" s="2">
        <v>619</v>
      </c>
      <c r="T29" s="2">
        <v>0</v>
      </c>
      <c r="U29" s="2">
        <v>0</v>
      </c>
      <c r="V29" s="2">
        <v>2092</v>
      </c>
      <c r="W29" s="2">
        <v>0</v>
      </c>
      <c r="X29" s="2">
        <v>419</v>
      </c>
      <c r="Y29" s="2">
        <v>0</v>
      </c>
      <c r="Z29" s="2">
        <v>0</v>
      </c>
      <c r="AA29" s="1">
        <f t="shared" si="18"/>
        <v>3199</v>
      </c>
      <c r="AB29" s="13">
        <f t="shared" si="18"/>
        <v>11787</v>
      </c>
      <c r="AC29" s="14">
        <f t="shared" si="19"/>
        <v>14986</v>
      </c>
      <c r="AE29" s="3" t="s">
        <v>14</v>
      </c>
      <c r="AF29" s="2">
        <f t="shared" si="20"/>
        <v>3824.2945736434117</v>
      </c>
      <c r="AG29" s="2">
        <f t="shared" si="15"/>
        <v>5455.4232427770594</v>
      </c>
      <c r="AH29" s="2">
        <f t="shared" si="15"/>
        <v>6265.9127625201936</v>
      </c>
      <c r="AI29" s="2" t="str">
        <f t="shared" si="15"/>
        <v>N.A.</v>
      </c>
      <c r="AJ29" s="2" t="str">
        <f t="shared" si="15"/>
        <v>N.A.</v>
      </c>
      <c r="AK29" s="2">
        <f t="shared" si="15"/>
        <v>8610.8986615678787</v>
      </c>
      <c r="AL29" s="2" t="str">
        <f t="shared" si="15"/>
        <v>N.A.</v>
      </c>
      <c r="AM29" s="2">
        <f t="shared" si="15"/>
        <v>694.9880668257756</v>
      </c>
      <c r="AN29" s="2" t="str">
        <f t="shared" si="15"/>
        <v>N.A.</v>
      </c>
      <c r="AO29" s="2" t="str">
        <f t="shared" si="15"/>
        <v>N.A.</v>
      </c>
      <c r="AP29" s="15">
        <f t="shared" si="15"/>
        <v>4296.7427321037831</v>
      </c>
      <c r="AQ29" s="13">
        <f t="shared" si="15"/>
        <v>5846.2463731229318</v>
      </c>
      <c r="AR29" s="14">
        <f t="shared" si="15"/>
        <v>5515.4801815027358</v>
      </c>
    </row>
    <row r="30" spans="1:44" ht="15" customHeight="1" thickBot="1" x14ac:dyDescent="0.3">
      <c r="A30" s="3" t="s">
        <v>15</v>
      </c>
      <c r="B30" s="2">
        <v>6609089.9999999991</v>
      </c>
      <c r="C30" s="2"/>
      <c r="D30" s="2"/>
      <c r="E30" s="2"/>
      <c r="F30" s="2"/>
      <c r="G30" s="2"/>
      <c r="H30" s="2">
        <v>3415063.0000000005</v>
      </c>
      <c r="I30" s="2"/>
      <c r="J30" s="2">
        <v>0</v>
      </c>
      <c r="K30" s="2"/>
      <c r="L30" s="1">
        <f t="shared" si="16"/>
        <v>10024153</v>
      </c>
      <c r="M30" s="13">
        <f t="shared" si="16"/>
        <v>0</v>
      </c>
      <c r="N30" s="14">
        <f t="shared" si="17"/>
        <v>10024153</v>
      </c>
      <c r="P30" s="3" t="s">
        <v>15</v>
      </c>
      <c r="Q30" s="2">
        <v>2368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11937</v>
      </c>
      <c r="X30" s="2">
        <v>0</v>
      </c>
      <c r="Y30" s="2">
        <v>3244</v>
      </c>
      <c r="Z30" s="2">
        <v>0</v>
      </c>
      <c r="AA30" s="1">
        <f t="shared" si="18"/>
        <v>17549</v>
      </c>
      <c r="AB30" s="13">
        <f t="shared" si="18"/>
        <v>0</v>
      </c>
      <c r="AC30" s="17">
        <f t="shared" si="19"/>
        <v>17549</v>
      </c>
      <c r="AE30" s="3" t="s">
        <v>15</v>
      </c>
      <c r="AF30" s="2">
        <f t="shared" si="20"/>
        <v>2791.0008445945941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286.09055876685937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571.20935665849902</v>
      </c>
      <c r="AQ30" s="13" t="str">
        <f t="shared" si="15"/>
        <v>N.A.</v>
      </c>
      <c r="AR30" s="14">
        <f t="shared" si="15"/>
        <v>571.20935665849902</v>
      </c>
    </row>
    <row r="31" spans="1:44" ht="15" customHeight="1" thickBot="1" x14ac:dyDescent="0.3">
      <c r="A31" s="4" t="s">
        <v>16</v>
      </c>
      <c r="B31" s="2">
        <v>23950184.999999996</v>
      </c>
      <c r="C31" s="2">
        <v>50604506</v>
      </c>
      <c r="D31" s="2">
        <v>6308666</v>
      </c>
      <c r="E31" s="2"/>
      <c r="F31" s="2">
        <v>4970370</v>
      </c>
      <c r="G31" s="2">
        <v>18014000.000000004</v>
      </c>
      <c r="H31" s="2">
        <v>6041124.9999999991</v>
      </c>
      <c r="I31" s="2">
        <v>291200</v>
      </c>
      <c r="J31" s="2">
        <v>0</v>
      </c>
      <c r="K31" s="2"/>
      <c r="L31" s="1">
        <f t="shared" ref="L31" si="21">B31+D31+F31+H31+J31</f>
        <v>41270346</v>
      </c>
      <c r="M31" s="13">
        <f t="shared" ref="M31" si="22">C31+E31+G31+I31+K31</f>
        <v>68909706</v>
      </c>
      <c r="N31" s="17">
        <f t="shared" ref="N31" si="23">L31+M31</f>
        <v>110180052</v>
      </c>
      <c r="P31" s="4" t="s">
        <v>16</v>
      </c>
      <c r="Q31" s="2">
        <v>7238</v>
      </c>
      <c r="R31" s="2">
        <v>9276</v>
      </c>
      <c r="S31" s="2">
        <v>1284</v>
      </c>
      <c r="T31" s="2">
        <v>0</v>
      </c>
      <c r="U31" s="2">
        <v>599</v>
      </c>
      <c r="V31" s="2">
        <v>2092</v>
      </c>
      <c r="W31" s="2">
        <v>13550</v>
      </c>
      <c r="X31" s="2">
        <v>419</v>
      </c>
      <c r="Y31" s="2">
        <v>4249</v>
      </c>
      <c r="Z31" s="2">
        <v>0</v>
      </c>
      <c r="AA31" s="1">
        <f t="shared" ref="AA31" si="24">Q31+S31+U31+W31+Y31</f>
        <v>26920</v>
      </c>
      <c r="AB31" s="13">
        <f t="shared" ref="AB31" si="25">R31+T31+V31+X31+Z31</f>
        <v>11787</v>
      </c>
      <c r="AC31" s="14">
        <f t="shared" ref="AC31" si="26">AA31+AB31</f>
        <v>38707</v>
      </c>
      <c r="AE31" s="4" t="s">
        <v>16</v>
      </c>
      <c r="AF31" s="2">
        <f t="shared" si="20"/>
        <v>3308.9506769825912</v>
      </c>
      <c r="AG31" s="2">
        <f t="shared" si="15"/>
        <v>5455.4232427770594</v>
      </c>
      <c r="AH31" s="2">
        <f t="shared" si="15"/>
        <v>4913.2912772585669</v>
      </c>
      <c r="AI31" s="2" t="str">
        <f t="shared" si="15"/>
        <v>N.A.</v>
      </c>
      <c r="AJ31" s="2">
        <f t="shared" si="15"/>
        <v>8297.7796327212018</v>
      </c>
      <c r="AK31" s="2">
        <f t="shared" si="15"/>
        <v>8610.8986615678787</v>
      </c>
      <c r="AL31" s="2">
        <f t="shared" si="15"/>
        <v>445.83948339483391</v>
      </c>
      <c r="AM31" s="2">
        <f t="shared" si="15"/>
        <v>694.9880668257756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1533.0737741456167</v>
      </c>
      <c r="AQ31" s="13">
        <f t="shared" ref="AQ31" si="28">IFERROR(M31/AB31, "N.A.")</f>
        <v>5846.2463731229318</v>
      </c>
      <c r="AR31" s="14">
        <f t="shared" ref="AR31" si="29">IFERROR(N31/AC31, "N.A.")</f>
        <v>2846.5148939468313</v>
      </c>
    </row>
    <row r="32" spans="1:44" ht="15" customHeight="1" thickBot="1" x14ac:dyDescent="0.3">
      <c r="A32" s="5" t="s">
        <v>0</v>
      </c>
      <c r="B32" s="24">
        <f>B31+C31</f>
        <v>74554691</v>
      </c>
      <c r="C32" s="26"/>
      <c r="D32" s="24">
        <f>D31+E31</f>
        <v>6308666</v>
      </c>
      <c r="E32" s="26"/>
      <c r="F32" s="24">
        <f>F31+G31</f>
        <v>22984370.000000004</v>
      </c>
      <c r="G32" s="26"/>
      <c r="H32" s="24">
        <f>H31+I31</f>
        <v>6332324.9999999991</v>
      </c>
      <c r="I32" s="26"/>
      <c r="J32" s="24">
        <f>J31+K31</f>
        <v>0</v>
      </c>
      <c r="K32" s="26"/>
      <c r="L32" s="24">
        <f>L31+M31</f>
        <v>110180052</v>
      </c>
      <c r="M32" s="25"/>
      <c r="N32" s="18">
        <f>B32+D32+F32+H32+J32</f>
        <v>110180052</v>
      </c>
      <c r="P32" s="5" t="s">
        <v>0</v>
      </c>
      <c r="Q32" s="24">
        <f>Q31+R31</f>
        <v>16514</v>
      </c>
      <c r="R32" s="26"/>
      <c r="S32" s="24">
        <f>S31+T31</f>
        <v>1284</v>
      </c>
      <c r="T32" s="26"/>
      <c r="U32" s="24">
        <f>U31+V31</f>
        <v>2691</v>
      </c>
      <c r="V32" s="26"/>
      <c r="W32" s="24">
        <f>W31+X31</f>
        <v>13969</v>
      </c>
      <c r="X32" s="26"/>
      <c r="Y32" s="24">
        <f>Y31+Z31</f>
        <v>4249</v>
      </c>
      <c r="Z32" s="26"/>
      <c r="AA32" s="24">
        <f>AA31+AB31</f>
        <v>38707</v>
      </c>
      <c r="AB32" s="26"/>
      <c r="AC32" s="19">
        <f>Q32+S32+U32+W32+Y32</f>
        <v>38707</v>
      </c>
      <c r="AE32" s="5" t="s">
        <v>0</v>
      </c>
      <c r="AF32" s="27">
        <f>IFERROR(B32/Q32,"N.A.")</f>
        <v>4514.6355213758025</v>
      </c>
      <c r="AG32" s="28"/>
      <c r="AH32" s="27">
        <f>IFERROR(D32/S32,"N.A.")</f>
        <v>4913.2912772585669</v>
      </c>
      <c r="AI32" s="28"/>
      <c r="AJ32" s="27">
        <f>IFERROR(F32/U32,"N.A.")</f>
        <v>8541.200297287256</v>
      </c>
      <c r="AK32" s="28"/>
      <c r="AL32" s="27">
        <f>IFERROR(H32/W32,"N.A.")</f>
        <v>453.31269239029274</v>
      </c>
      <c r="AM32" s="28"/>
      <c r="AN32" s="27">
        <f>IFERROR(J32/Y32,"N.A.")</f>
        <v>0</v>
      </c>
      <c r="AO32" s="28"/>
      <c r="AP32" s="27">
        <f>IFERROR(L32/AA32,"N.A.")</f>
        <v>2846.5148939468313</v>
      </c>
      <c r="AQ32" s="28"/>
      <c r="AR32" s="16">
        <f>IFERROR(N32/AC32, "N.A.")</f>
        <v>2846.5148939468313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4566286.9999999981</v>
      </c>
      <c r="I39" s="2"/>
      <c r="J39" s="2">
        <v>0</v>
      </c>
      <c r="K39" s="2"/>
      <c r="L39" s="1">
        <f>B39+D39+F39+H39+J39</f>
        <v>4566286.9999999981</v>
      </c>
      <c r="M39" s="13">
        <f>C39+E39+G39+I39+K39</f>
        <v>0</v>
      </c>
      <c r="N39" s="14">
        <f>L39+M39</f>
        <v>4566286.9999999981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3252</v>
      </c>
      <c r="X39" s="2">
        <v>0</v>
      </c>
      <c r="Y39" s="2">
        <v>1297</v>
      </c>
      <c r="Z39" s="2">
        <v>0</v>
      </c>
      <c r="AA39" s="1">
        <f>Q39+S39+U39+W39+Y39</f>
        <v>4549</v>
      </c>
      <c r="AB39" s="13">
        <f>R39+T39+V39+X39+Z39</f>
        <v>0</v>
      </c>
      <c r="AC39" s="14">
        <f>AA39+AB39</f>
        <v>4549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1404.1472939729392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1003.8001758628266</v>
      </c>
      <c r="AQ39" s="13" t="str">
        <f t="shared" si="30"/>
        <v>N.A.</v>
      </c>
      <c r="AR39" s="14">
        <f t="shared" si="30"/>
        <v>1003.8001758628266</v>
      </c>
    </row>
    <row r="40" spans="1:44" ht="15" customHeight="1" thickBot="1" x14ac:dyDescent="0.3">
      <c r="A40" s="3" t="s">
        <v>13</v>
      </c>
      <c r="B40" s="2">
        <v>851559.99999999988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851559.99999999988</v>
      </c>
      <c r="M40" s="13">
        <f t="shared" si="31"/>
        <v>0</v>
      </c>
      <c r="N40" s="14">
        <f t="shared" ref="N40:N42" si="32">L40+M40</f>
        <v>851559.99999999988</v>
      </c>
      <c r="P40" s="3" t="s">
        <v>13</v>
      </c>
      <c r="Q40" s="2">
        <v>373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373</v>
      </c>
      <c r="AB40" s="13">
        <f t="shared" si="33"/>
        <v>0</v>
      </c>
      <c r="AC40" s="14">
        <f t="shared" ref="AC40:AC42" si="34">AA40+AB40</f>
        <v>373</v>
      </c>
      <c r="AE40" s="3" t="s">
        <v>13</v>
      </c>
      <c r="AF40" s="2">
        <f t="shared" ref="AF40:AF43" si="35">IFERROR(B40/Q40, "N.A.")</f>
        <v>2283.0026809651472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2283.0026809651472</v>
      </c>
      <c r="AQ40" s="13" t="str">
        <f t="shared" si="30"/>
        <v>N.A.</v>
      </c>
      <c r="AR40" s="14">
        <f t="shared" si="30"/>
        <v>2283.0026809651472</v>
      </c>
    </row>
    <row r="41" spans="1:44" ht="15" customHeight="1" thickBot="1" x14ac:dyDescent="0.3">
      <c r="A41" s="3" t="s">
        <v>14</v>
      </c>
      <c r="B41" s="2">
        <v>4540200</v>
      </c>
      <c r="C41" s="2">
        <v>15819000</v>
      </c>
      <c r="D41" s="2"/>
      <c r="E41" s="2"/>
      <c r="F41" s="2"/>
      <c r="G41" s="2"/>
      <c r="H41" s="2"/>
      <c r="I41" s="2">
        <v>1170890</v>
      </c>
      <c r="J41" s="2">
        <v>0</v>
      </c>
      <c r="K41" s="2"/>
      <c r="L41" s="1">
        <f t="shared" si="31"/>
        <v>4540200</v>
      </c>
      <c r="M41" s="13">
        <f t="shared" si="31"/>
        <v>16989890</v>
      </c>
      <c r="N41" s="14">
        <f t="shared" si="32"/>
        <v>21530090</v>
      </c>
      <c r="P41" s="3" t="s">
        <v>14</v>
      </c>
      <c r="Q41" s="2">
        <v>1640</v>
      </c>
      <c r="R41" s="2">
        <v>2397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697</v>
      </c>
      <c r="Y41" s="2">
        <v>1357</v>
      </c>
      <c r="Z41" s="2">
        <v>0</v>
      </c>
      <c r="AA41" s="1">
        <f t="shared" si="33"/>
        <v>2997</v>
      </c>
      <c r="AB41" s="13">
        <f t="shared" si="33"/>
        <v>3094</v>
      </c>
      <c r="AC41" s="14">
        <f t="shared" si="34"/>
        <v>6091</v>
      </c>
      <c r="AE41" s="3" t="s">
        <v>14</v>
      </c>
      <c r="AF41" s="2">
        <f t="shared" si="35"/>
        <v>2768.4146341463415</v>
      </c>
      <c r="AG41" s="2">
        <f t="shared" si="30"/>
        <v>6599.4993742177721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1679.8995695839312</v>
      </c>
      <c r="AN41" s="2">
        <f t="shared" si="30"/>
        <v>0</v>
      </c>
      <c r="AO41" s="2" t="str">
        <f t="shared" si="30"/>
        <v>N.A.</v>
      </c>
      <c r="AP41" s="15">
        <f t="shared" si="30"/>
        <v>1514.914914914915</v>
      </c>
      <c r="AQ41" s="13">
        <f t="shared" si="30"/>
        <v>5491.2378797672918</v>
      </c>
      <c r="AR41" s="14">
        <f t="shared" si="30"/>
        <v>3534.7381382367425</v>
      </c>
    </row>
    <row r="42" spans="1:44" ht="15" customHeight="1" thickBot="1" x14ac:dyDescent="0.3">
      <c r="A42" s="3" t="s">
        <v>15</v>
      </c>
      <c r="B42" s="2">
        <v>448000</v>
      </c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448000</v>
      </c>
      <c r="M42" s="13">
        <f t="shared" si="31"/>
        <v>0</v>
      </c>
      <c r="N42" s="14">
        <f t="shared" si="32"/>
        <v>448000</v>
      </c>
      <c r="P42" s="3" t="s">
        <v>15</v>
      </c>
      <c r="Q42" s="2">
        <v>224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459</v>
      </c>
      <c r="Z42" s="2">
        <v>0</v>
      </c>
      <c r="AA42" s="1">
        <f t="shared" si="33"/>
        <v>683</v>
      </c>
      <c r="AB42" s="13">
        <f t="shared" si="33"/>
        <v>0</v>
      </c>
      <c r="AC42" s="14">
        <f t="shared" si="34"/>
        <v>683</v>
      </c>
      <c r="AE42" s="3" t="s">
        <v>15</v>
      </c>
      <c r="AF42" s="2">
        <f t="shared" si="35"/>
        <v>2000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655.92972181551977</v>
      </c>
      <c r="AQ42" s="13" t="str">
        <f t="shared" si="30"/>
        <v>N.A.</v>
      </c>
      <c r="AR42" s="14">
        <f t="shared" si="30"/>
        <v>655.92972181551977</v>
      </c>
    </row>
    <row r="43" spans="1:44" ht="15" customHeight="1" thickBot="1" x14ac:dyDescent="0.3">
      <c r="A43" s="4" t="s">
        <v>16</v>
      </c>
      <c r="B43" s="2">
        <v>5839760</v>
      </c>
      <c r="C43" s="2">
        <v>15819000</v>
      </c>
      <c r="D43" s="2"/>
      <c r="E43" s="2"/>
      <c r="F43" s="2"/>
      <c r="G43" s="2"/>
      <c r="H43" s="2">
        <v>4566286.9999999981</v>
      </c>
      <c r="I43" s="2">
        <v>1170890</v>
      </c>
      <c r="J43" s="2">
        <v>0</v>
      </c>
      <c r="K43" s="2"/>
      <c r="L43" s="1">
        <f t="shared" ref="L43" si="36">B43+D43+F43+H43+J43</f>
        <v>10406046.999999998</v>
      </c>
      <c r="M43" s="13">
        <f t="shared" ref="M43" si="37">C43+E43+G43+I43+K43</f>
        <v>16989890</v>
      </c>
      <c r="N43" s="17">
        <f t="shared" ref="N43" si="38">L43+M43</f>
        <v>27395937</v>
      </c>
      <c r="P43" s="4" t="s">
        <v>16</v>
      </c>
      <c r="Q43" s="2">
        <v>2237</v>
      </c>
      <c r="R43" s="2">
        <v>2397</v>
      </c>
      <c r="S43" s="2">
        <v>0</v>
      </c>
      <c r="T43" s="2">
        <v>0</v>
      </c>
      <c r="U43" s="2">
        <v>0</v>
      </c>
      <c r="V43" s="2">
        <v>0</v>
      </c>
      <c r="W43" s="2">
        <v>3252</v>
      </c>
      <c r="X43" s="2">
        <v>697</v>
      </c>
      <c r="Y43" s="2">
        <v>3113</v>
      </c>
      <c r="Z43" s="2">
        <v>0</v>
      </c>
      <c r="AA43" s="1">
        <f t="shared" ref="AA43" si="39">Q43+S43+U43+W43+Y43</f>
        <v>8602</v>
      </c>
      <c r="AB43" s="13">
        <f t="shared" ref="AB43" si="40">R43+T43+V43+X43+Z43</f>
        <v>3094</v>
      </c>
      <c r="AC43" s="17">
        <f t="shared" ref="AC43" si="41">AA43+AB43</f>
        <v>11696</v>
      </c>
      <c r="AE43" s="4" t="s">
        <v>16</v>
      </c>
      <c r="AF43" s="2">
        <f t="shared" si="35"/>
        <v>2610.5319624497092</v>
      </c>
      <c r="AG43" s="2">
        <f t="shared" si="30"/>
        <v>6599.4993742177721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1404.1472939729392</v>
      </c>
      <c r="AM43" s="2">
        <f t="shared" si="30"/>
        <v>1679.8995695839312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1209.7241339223435</v>
      </c>
      <c r="AQ43" s="13">
        <f t="shared" ref="AQ43" si="43">IFERROR(M43/AB43, "N.A.")</f>
        <v>5491.2378797672918</v>
      </c>
      <c r="AR43" s="14">
        <f t="shared" ref="AR43" si="44">IFERROR(N43/AC43, "N.A.")</f>
        <v>2342.3338748290012</v>
      </c>
    </row>
    <row r="44" spans="1:44" ht="15" customHeight="1" thickBot="1" x14ac:dyDescent="0.3">
      <c r="A44" s="5" t="s">
        <v>0</v>
      </c>
      <c r="B44" s="24">
        <f>B43+C43</f>
        <v>21658760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5737176.9999999981</v>
      </c>
      <c r="I44" s="26"/>
      <c r="J44" s="24">
        <f>J43+K43</f>
        <v>0</v>
      </c>
      <c r="K44" s="26"/>
      <c r="L44" s="24">
        <f>L43+M43</f>
        <v>27395937</v>
      </c>
      <c r="M44" s="25"/>
      <c r="N44" s="18">
        <f>B44+D44+F44+H44+J44</f>
        <v>27395937</v>
      </c>
      <c r="P44" s="5" t="s">
        <v>0</v>
      </c>
      <c r="Q44" s="24">
        <f>Q43+R43</f>
        <v>4634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3949</v>
      </c>
      <c r="X44" s="26"/>
      <c r="Y44" s="24">
        <f>Y43+Z43</f>
        <v>3113</v>
      </c>
      <c r="Z44" s="26"/>
      <c r="AA44" s="24">
        <f>AA43+AB43</f>
        <v>11696</v>
      </c>
      <c r="AB44" s="25"/>
      <c r="AC44" s="18">
        <f>Q44+S44+U44+W44+Y44</f>
        <v>11696</v>
      </c>
      <c r="AE44" s="5" t="s">
        <v>0</v>
      </c>
      <c r="AF44" s="27">
        <f>IFERROR(B44/Q44,"N.A.")</f>
        <v>4673.8800172637029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1452.8176753608504</v>
      </c>
      <c r="AM44" s="28"/>
      <c r="AN44" s="27">
        <f>IFERROR(J44/Y44,"N.A.")</f>
        <v>0</v>
      </c>
      <c r="AO44" s="28"/>
      <c r="AP44" s="27">
        <f>IFERROR(L44/AA44,"N.A.")</f>
        <v>2342.3338748290012</v>
      </c>
      <c r="AQ44" s="28"/>
      <c r="AR44" s="16">
        <f>IFERROR(N44/AC44, "N.A.")</f>
        <v>2342.3338748290012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5786269.9999999991</v>
      </c>
      <c r="C15" s="2"/>
      <c r="D15" s="2">
        <v>2268000</v>
      </c>
      <c r="E15" s="2"/>
      <c r="F15" s="2">
        <v>1440000</v>
      </c>
      <c r="G15" s="2"/>
      <c r="H15" s="2">
        <v>5995334.9999999991</v>
      </c>
      <c r="I15" s="2"/>
      <c r="J15" s="2">
        <v>0</v>
      </c>
      <c r="K15" s="2"/>
      <c r="L15" s="1">
        <f>B15+D15+F15+H15+J15</f>
        <v>15489605</v>
      </c>
      <c r="M15" s="13">
        <f>C15+E15+G15+I15+K15</f>
        <v>0</v>
      </c>
      <c r="N15" s="14">
        <f>L15+M15</f>
        <v>15489605</v>
      </c>
      <c r="P15" s="3" t="s">
        <v>12</v>
      </c>
      <c r="Q15" s="2">
        <v>1203</v>
      </c>
      <c r="R15" s="2">
        <v>0</v>
      </c>
      <c r="S15" s="2">
        <v>767</v>
      </c>
      <c r="T15" s="2">
        <v>0</v>
      </c>
      <c r="U15" s="2">
        <v>260</v>
      </c>
      <c r="V15" s="2">
        <v>0</v>
      </c>
      <c r="W15" s="2">
        <v>1907</v>
      </c>
      <c r="X15" s="2">
        <v>0</v>
      </c>
      <c r="Y15" s="2">
        <v>196</v>
      </c>
      <c r="Z15" s="2">
        <v>0</v>
      </c>
      <c r="AA15" s="1">
        <f>Q15+S15+U15+W15+Y15</f>
        <v>4333</v>
      </c>
      <c r="AB15" s="13">
        <f>R15+T15+V15+X15+Z15</f>
        <v>0</v>
      </c>
      <c r="AC15" s="14">
        <f>AA15+AB15</f>
        <v>4333</v>
      </c>
      <c r="AE15" s="3" t="s">
        <v>12</v>
      </c>
      <c r="AF15" s="2">
        <f>IFERROR(B15/Q15, "N.A.")</f>
        <v>4809.8669991687439</v>
      </c>
      <c r="AG15" s="2" t="str">
        <f t="shared" ref="AG15:AR19" si="0">IFERROR(C15/R15, "N.A.")</f>
        <v>N.A.</v>
      </c>
      <c r="AH15" s="2">
        <f t="shared" si="0"/>
        <v>2956.9752281616688</v>
      </c>
      <c r="AI15" s="2" t="str">
        <f t="shared" si="0"/>
        <v>N.A.</v>
      </c>
      <c r="AJ15" s="2">
        <f t="shared" si="0"/>
        <v>5538.4615384615381</v>
      </c>
      <c r="AK15" s="2" t="str">
        <f t="shared" si="0"/>
        <v>N.A.</v>
      </c>
      <c r="AL15" s="2">
        <f t="shared" si="0"/>
        <v>3143.8568432092288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3574.7992153242558</v>
      </c>
      <c r="AQ15" s="13" t="str">
        <f t="shared" si="0"/>
        <v>N.A.</v>
      </c>
      <c r="AR15" s="14">
        <f t="shared" si="0"/>
        <v>3574.7992153242558</v>
      </c>
    </row>
    <row r="16" spans="1:44" ht="15" customHeight="1" thickBot="1" x14ac:dyDescent="0.3">
      <c r="A16" s="3" t="s">
        <v>13</v>
      </c>
      <c r="B16" s="2">
        <v>2729000</v>
      </c>
      <c r="C16" s="2">
        <v>254000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2729000</v>
      </c>
      <c r="M16" s="13">
        <f t="shared" si="1"/>
        <v>254000</v>
      </c>
      <c r="N16" s="14">
        <f t="shared" ref="N16:N18" si="2">L16+M16</f>
        <v>2983000</v>
      </c>
      <c r="P16" s="3" t="s">
        <v>13</v>
      </c>
      <c r="Q16" s="2">
        <v>592</v>
      </c>
      <c r="R16" s="2">
        <v>127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592</v>
      </c>
      <c r="AB16" s="13">
        <f t="shared" si="3"/>
        <v>127</v>
      </c>
      <c r="AC16" s="14">
        <f t="shared" ref="AC16:AC18" si="4">AA16+AB16</f>
        <v>719</v>
      </c>
      <c r="AE16" s="3" t="s">
        <v>13</v>
      </c>
      <c r="AF16" s="2">
        <f t="shared" ref="AF16:AF19" si="5">IFERROR(B16/Q16, "N.A.")</f>
        <v>4609.7972972972975</v>
      </c>
      <c r="AG16" s="2">
        <f t="shared" si="0"/>
        <v>2000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4609.7972972972975</v>
      </c>
      <c r="AQ16" s="13">
        <f t="shared" si="0"/>
        <v>2000</v>
      </c>
      <c r="AR16" s="14">
        <f t="shared" si="0"/>
        <v>4148.8178025034767</v>
      </c>
    </row>
    <row r="17" spans="1:44" ht="15" customHeight="1" thickBot="1" x14ac:dyDescent="0.3">
      <c r="A17" s="3" t="s">
        <v>14</v>
      </c>
      <c r="B17" s="2">
        <v>11577860</v>
      </c>
      <c r="C17" s="2">
        <v>27163320</v>
      </c>
      <c r="D17" s="2">
        <v>2278400</v>
      </c>
      <c r="E17" s="2"/>
      <c r="F17" s="2"/>
      <c r="G17" s="2"/>
      <c r="H17" s="2"/>
      <c r="I17" s="2">
        <v>980000</v>
      </c>
      <c r="J17" s="2"/>
      <c r="K17" s="2"/>
      <c r="L17" s="1">
        <f t="shared" si="1"/>
        <v>13856260</v>
      </c>
      <c r="M17" s="13">
        <f t="shared" si="1"/>
        <v>28143320</v>
      </c>
      <c r="N17" s="14">
        <f t="shared" si="2"/>
        <v>41999580</v>
      </c>
      <c r="P17" s="3" t="s">
        <v>14</v>
      </c>
      <c r="Q17" s="2">
        <v>2167</v>
      </c>
      <c r="R17" s="2">
        <v>5067</v>
      </c>
      <c r="S17" s="2">
        <v>480</v>
      </c>
      <c r="T17" s="2">
        <v>0</v>
      </c>
      <c r="U17" s="2">
        <v>0</v>
      </c>
      <c r="V17" s="2">
        <v>0</v>
      </c>
      <c r="W17" s="2">
        <v>0</v>
      </c>
      <c r="X17" s="2">
        <v>392</v>
      </c>
      <c r="Y17" s="2">
        <v>0</v>
      </c>
      <c r="Z17" s="2">
        <v>0</v>
      </c>
      <c r="AA17" s="1">
        <f t="shared" si="3"/>
        <v>2647</v>
      </c>
      <c r="AB17" s="13">
        <f t="shared" si="3"/>
        <v>5459</v>
      </c>
      <c r="AC17" s="14">
        <f t="shared" si="4"/>
        <v>8106</v>
      </c>
      <c r="AE17" s="3" t="s">
        <v>14</v>
      </c>
      <c r="AF17" s="2">
        <f t="shared" si="5"/>
        <v>5342.8057221965855</v>
      </c>
      <c r="AG17" s="2">
        <f t="shared" si="0"/>
        <v>5360.828892835998</v>
      </c>
      <c r="AH17" s="2">
        <f t="shared" si="0"/>
        <v>4746.666666666667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2500</v>
      </c>
      <c r="AN17" s="2" t="str">
        <f t="shared" si="0"/>
        <v>N.A.</v>
      </c>
      <c r="AO17" s="2" t="str">
        <f t="shared" si="0"/>
        <v>N.A.</v>
      </c>
      <c r="AP17" s="15">
        <f t="shared" si="0"/>
        <v>5234.7034378541748</v>
      </c>
      <c r="AQ17" s="13">
        <f t="shared" si="0"/>
        <v>5155.3984246198934</v>
      </c>
      <c r="AR17" s="14">
        <f t="shared" si="0"/>
        <v>5181.2953367875643</v>
      </c>
    </row>
    <row r="18" spans="1:44" ht="15" customHeight="1" thickBot="1" x14ac:dyDescent="0.3">
      <c r="A18" s="3" t="s">
        <v>15</v>
      </c>
      <c r="B18" s="2"/>
      <c r="C18" s="2"/>
      <c r="D18" s="2">
        <v>1517040</v>
      </c>
      <c r="E18" s="2"/>
      <c r="F18" s="2"/>
      <c r="G18" s="2">
        <v>0</v>
      </c>
      <c r="H18" s="2"/>
      <c r="I18" s="2"/>
      <c r="J18" s="2"/>
      <c r="K18" s="2"/>
      <c r="L18" s="1">
        <f t="shared" si="1"/>
        <v>1517040</v>
      </c>
      <c r="M18" s="13">
        <f t="shared" si="1"/>
        <v>0</v>
      </c>
      <c r="N18" s="14">
        <f t="shared" si="2"/>
        <v>1517040</v>
      </c>
      <c r="P18" s="3" t="s">
        <v>15</v>
      </c>
      <c r="Q18" s="2">
        <v>0</v>
      </c>
      <c r="R18" s="2">
        <v>0</v>
      </c>
      <c r="S18" s="2">
        <v>392</v>
      </c>
      <c r="T18" s="2">
        <v>0</v>
      </c>
      <c r="U18" s="2">
        <v>0</v>
      </c>
      <c r="V18" s="2">
        <v>196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392</v>
      </c>
      <c r="AB18" s="13">
        <f t="shared" si="3"/>
        <v>196</v>
      </c>
      <c r="AC18" s="17">
        <f t="shared" si="4"/>
        <v>588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3870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3870</v>
      </c>
      <c r="AQ18" s="13">
        <f t="shared" si="0"/>
        <v>0</v>
      </c>
      <c r="AR18" s="14">
        <f t="shared" si="0"/>
        <v>2580</v>
      </c>
    </row>
    <row r="19" spans="1:44" ht="15" customHeight="1" thickBot="1" x14ac:dyDescent="0.3">
      <c r="A19" s="4" t="s">
        <v>16</v>
      </c>
      <c r="B19" s="2">
        <v>20093129.999999996</v>
      </c>
      <c r="C19" s="2">
        <v>27417319.999999996</v>
      </c>
      <c r="D19" s="2">
        <v>6063440.0000000009</v>
      </c>
      <c r="E19" s="2"/>
      <c r="F19" s="2">
        <v>1440000</v>
      </c>
      <c r="G19" s="2">
        <v>0</v>
      </c>
      <c r="H19" s="2">
        <v>5995334.9999999991</v>
      </c>
      <c r="I19" s="2">
        <v>980000</v>
      </c>
      <c r="J19" s="2">
        <v>0</v>
      </c>
      <c r="K19" s="2"/>
      <c r="L19" s="1">
        <f t="shared" ref="L19" si="6">B19+D19+F19+H19+J19</f>
        <v>33591904.999999993</v>
      </c>
      <c r="M19" s="13">
        <f t="shared" ref="M19" si="7">C19+E19+G19+I19+K19</f>
        <v>28397319.999999996</v>
      </c>
      <c r="N19" s="17">
        <f t="shared" ref="N19" si="8">L19+M19</f>
        <v>61989224.999999985</v>
      </c>
      <c r="P19" s="4" t="s">
        <v>16</v>
      </c>
      <c r="Q19" s="2">
        <v>3962</v>
      </c>
      <c r="R19" s="2">
        <v>5194</v>
      </c>
      <c r="S19" s="2">
        <v>1639</v>
      </c>
      <c r="T19" s="2">
        <v>0</v>
      </c>
      <c r="U19" s="2">
        <v>260</v>
      </c>
      <c r="V19" s="2">
        <v>196</v>
      </c>
      <c r="W19" s="2">
        <v>1907</v>
      </c>
      <c r="X19" s="2">
        <v>392</v>
      </c>
      <c r="Y19" s="2">
        <v>196</v>
      </c>
      <c r="Z19" s="2">
        <v>0</v>
      </c>
      <c r="AA19" s="1">
        <f t="shared" ref="AA19" si="9">Q19+S19+U19+W19+Y19</f>
        <v>7964</v>
      </c>
      <c r="AB19" s="13">
        <f t="shared" ref="AB19" si="10">R19+T19+V19+X19+Z19</f>
        <v>5782</v>
      </c>
      <c r="AC19" s="14">
        <f t="shared" ref="AC19" si="11">AA19+AB19</f>
        <v>13746</v>
      </c>
      <c r="AE19" s="4" t="s">
        <v>16</v>
      </c>
      <c r="AF19" s="2">
        <f t="shared" si="5"/>
        <v>5071.4613831398274</v>
      </c>
      <c r="AG19" s="2">
        <f t="shared" si="0"/>
        <v>5278.6522911051206</v>
      </c>
      <c r="AH19" s="2">
        <f t="shared" si="0"/>
        <v>3699.4752898108609</v>
      </c>
      <c r="AI19" s="2" t="str">
        <f t="shared" si="0"/>
        <v>N.A.</v>
      </c>
      <c r="AJ19" s="2">
        <f t="shared" si="0"/>
        <v>5538.4615384615381</v>
      </c>
      <c r="AK19" s="2">
        <f t="shared" si="0"/>
        <v>0</v>
      </c>
      <c r="AL19" s="2">
        <f t="shared" si="0"/>
        <v>3143.8568432092288</v>
      </c>
      <c r="AM19" s="2">
        <f t="shared" si="0"/>
        <v>2500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4217.9689854344542</v>
      </c>
      <c r="AQ19" s="13">
        <f t="shared" ref="AQ19" si="13">IFERROR(M19/AB19, "N.A.")</f>
        <v>4911.3317191283286</v>
      </c>
      <c r="AR19" s="14">
        <f t="shared" ref="AR19" si="14">IFERROR(N19/AC19, "N.A.")</f>
        <v>4509.619161938017</v>
      </c>
    </row>
    <row r="20" spans="1:44" ht="15" customHeight="1" thickBot="1" x14ac:dyDescent="0.3">
      <c r="A20" s="5" t="s">
        <v>0</v>
      </c>
      <c r="B20" s="24">
        <f>B19+C19</f>
        <v>47510449.999999993</v>
      </c>
      <c r="C20" s="26"/>
      <c r="D20" s="24">
        <f>D19+E19</f>
        <v>6063440.0000000009</v>
      </c>
      <c r="E20" s="26"/>
      <c r="F20" s="24">
        <f>F19+G19</f>
        <v>1440000</v>
      </c>
      <c r="G20" s="26"/>
      <c r="H20" s="24">
        <f>H19+I19</f>
        <v>6975334.9999999991</v>
      </c>
      <c r="I20" s="26"/>
      <c r="J20" s="24">
        <f>J19+K19</f>
        <v>0</v>
      </c>
      <c r="K20" s="26"/>
      <c r="L20" s="24">
        <f>L19+M19</f>
        <v>61989224.999999985</v>
      </c>
      <c r="M20" s="25"/>
      <c r="N20" s="18">
        <f>B20+D20+F20+H20+J20</f>
        <v>61989224.999999993</v>
      </c>
      <c r="P20" s="5" t="s">
        <v>0</v>
      </c>
      <c r="Q20" s="24">
        <f>Q19+R19</f>
        <v>9156</v>
      </c>
      <c r="R20" s="26"/>
      <c r="S20" s="24">
        <f>S19+T19</f>
        <v>1639</v>
      </c>
      <c r="T20" s="26"/>
      <c r="U20" s="24">
        <f>U19+V19</f>
        <v>456</v>
      </c>
      <c r="V20" s="26"/>
      <c r="W20" s="24">
        <f>W19+X19</f>
        <v>2299</v>
      </c>
      <c r="X20" s="26"/>
      <c r="Y20" s="24">
        <f>Y19+Z19</f>
        <v>196</v>
      </c>
      <c r="Z20" s="26"/>
      <c r="AA20" s="24">
        <f>AA19+AB19</f>
        <v>13746</v>
      </c>
      <c r="AB20" s="26"/>
      <c r="AC20" s="19">
        <f>Q20+S20+U20+W20+Y20</f>
        <v>13746</v>
      </c>
      <c r="AE20" s="5" t="s">
        <v>0</v>
      </c>
      <c r="AF20" s="27">
        <f>IFERROR(B20/Q20,"N.A.")</f>
        <v>5188.9962865880289</v>
      </c>
      <c r="AG20" s="28"/>
      <c r="AH20" s="27">
        <f>IFERROR(D20/S20,"N.A.")</f>
        <v>3699.4752898108609</v>
      </c>
      <c r="AI20" s="28"/>
      <c r="AJ20" s="27">
        <f>IFERROR(F20/U20,"N.A.")</f>
        <v>3157.8947368421054</v>
      </c>
      <c r="AK20" s="28"/>
      <c r="AL20" s="27">
        <f>IFERROR(H20/W20,"N.A.")</f>
        <v>3034.073510221835</v>
      </c>
      <c r="AM20" s="28"/>
      <c r="AN20" s="27">
        <f>IFERROR(J20/Y20,"N.A.")</f>
        <v>0</v>
      </c>
      <c r="AO20" s="28"/>
      <c r="AP20" s="27">
        <f>IFERROR(L20/AA20,"N.A.")</f>
        <v>4509.619161938017</v>
      </c>
      <c r="AQ20" s="28"/>
      <c r="AR20" s="16">
        <f>IFERROR(N20/AC20, "N.A.")</f>
        <v>4509.6191619380179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5786269.9999999991</v>
      </c>
      <c r="C27" s="2"/>
      <c r="D27" s="2">
        <v>2268000</v>
      </c>
      <c r="E27" s="2"/>
      <c r="F27" s="2">
        <v>1440000</v>
      </c>
      <c r="G27" s="2"/>
      <c r="H27" s="2">
        <v>3431400</v>
      </c>
      <c r="I27" s="2"/>
      <c r="J27" s="2"/>
      <c r="K27" s="2"/>
      <c r="L27" s="1">
        <f>B27+D27+F27+H27+J27</f>
        <v>12925670</v>
      </c>
      <c r="M27" s="13">
        <f>C27+E27+G27+I27+K27</f>
        <v>0</v>
      </c>
      <c r="N27" s="14">
        <f>L27+M27</f>
        <v>12925670</v>
      </c>
      <c r="P27" s="3" t="s">
        <v>12</v>
      </c>
      <c r="Q27" s="2">
        <v>1203</v>
      </c>
      <c r="R27" s="2">
        <v>0</v>
      </c>
      <c r="S27" s="2">
        <v>767</v>
      </c>
      <c r="T27" s="2">
        <v>0</v>
      </c>
      <c r="U27" s="2">
        <v>160</v>
      </c>
      <c r="V27" s="2">
        <v>0</v>
      </c>
      <c r="W27" s="2">
        <v>872</v>
      </c>
      <c r="X27" s="2">
        <v>0</v>
      </c>
      <c r="Y27" s="2">
        <v>0</v>
      </c>
      <c r="Z27" s="2">
        <v>0</v>
      </c>
      <c r="AA27" s="1">
        <f>Q27+S27+U27+W27+Y27</f>
        <v>3002</v>
      </c>
      <c r="AB27" s="13">
        <f>R27+T27+V27+X27+Z27</f>
        <v>0</v>
      </c>
      <c r="AC27" s="14">
        <f>AA27+AB27</f>
        <v>3002</v>
      </c>
      <c r="AE27" s="3" t="s">
        <v>12</v>
      </c>
      <c r="AF27" s="2">
        <f>IFERROR(B27/Q27, "N.A.")</f>
        <v>4809.8669991687439</v>
      </c>
      <c r="AG27" s="2" t="str">
        <f t="shared" ref="AG27:AR31" si="15">IFERROR(C27/R27, "N.A.")</f>
        <v>N.A.</v>
      </c>
      <c r="AH27" s="2">
        <f t="shared" si="15"/>
        <v>2956.9752281616688</v>
      </c>
      <c r="AI27" s="2" t="str">
        <f t="shared" si="15"/>
        <v>N.A.</v>
      </c>
      <c r="AJ27" s="2">
        <f t="shared" si="15"/>
        <v>9000</v>
      </c>
      <c r="AK27" s="2" t="str">
        <f t="shared" si="15"/>
        <v>N.A.</v>
      </c>
      <c r="AL27" s="2">
        <f t="shared" si="15"/>
        <v>3935.0917431192661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4305.686209193871</v>
      </c>
      <c r="AQ27" s="13" t="str">
        <f t="shared" si="15"/>
        <v>N.A.</v>
      </c>
      <c r="AR27" s="14">
        <f t="shared" si="15"/>
        <v>4305.686209193871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5401060</v>
      </c>
      <c r="C29" s="2">
        <v>14140919.999999994</v>
      </c>
      <c r="D29" s="2">
        <v>2072000</v>
      </c>
      <c r="E29" s="2"/>
      <c r="F29" s="2"/>
      <c r="G29" s="2"/>
      <c r="H29" s="2"/>
      <c r="I29" s="2">
        <v>980000</v>
      </c>
      <c r="J29" s="2"/>
      <c r="K29" s="2"/>
      <c r="L29" s="1">
        <f t="shared" si="16"/>
        <v>7473060</v>
      </c>
      <c r="M29" s="13">
        <f t="shared" si="16"/>
        <v>15120919.999999994</v>
      </c>
      <c r="N29" s="14">
        <f t="shared" si="17"/>
        <v>22593979.999999993</v>
      </c>
      <c r="P29" s="3" t="s">
        <v>14</v>
      </c>
      <c r="Q29" s="2">
        <v>1295</v>
      </c>
      <c r="R29" s="2">
        <v>2967</v>
      </c>
      <c r="S29" s="2">
        <v>320</v>
      </c>
      <c r="T29" s="2">
        <v>0</v>
      </c>
      <c r="U29" s="2">
        <v>0</v>
      </c>
      <c r="V29" s="2">
        <v>0</v>
      </c>
      <c r="W29" s="2">
        <v>0</v>
      </c>
      <c r="X29" s="2">
        <v>392</v>
      </c>
      <c r="Y29" s="2">
        <v>0</v>
      </c>
      <c r="Z29" s="2">
        <v>0</v>
      </c>
      <c r="AA29" s="1">
        <f t="shared" si="18"/>
        <v>1615</v>
      </c>
      <c r="AB29" s="13">
        <f t="shared" si="18"/>
        <v>3359</v>
      </c>
      <c r="AC29" s="14">
        <f t="shared" si="19"/>
        <v>4974</v>
      </c>
      <c r="AE29" s="3" t="s">
        <v>14</v>
      </c>
      <c r="AF29" s="2">
        <f t="shared" si="20"/>
        <v>4170.7027027027025</v>
      </c>
      <c r="AG29" s="2">
        <f t="shared" si="15"/>
        <v>4766.0667340748214</v>
      </c>
      <c r="AH29" s="2">
        <f t="shared" si="15"/>
        <v>6475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2500</v>
      </c>
      <c r="AN29" s="2" t="str">
        <f t="shared" si="15"/>
        <v>N.A.</v>
      </c>
      <c r="AO29" s="2" t="str">
        <f t="shared" si="15"/>
        <v>N.A.</v>
      </c>
      <c r="AP29" s="15">
        <f t="shared" si="15"/>
        <v>4627.2817337461302</v>
      </c>
      <c r="AQ29" s="13">
        <f t="shared" si="15"/>
        <v>4501.6135754688876</v>
      </c>
      <c r="AR29" s="14">
        <f t="shared" si="15"/>
        <v>4542.4165661439474</v>
      </c>
    </row>
    <row r="30" spans="1:44" ht="15" customHeight="1" thickBot="1" x14ac:dyDescent="0.3">
      <c r="A30" s="3" t="s">
        <v>15</v>
      </c>
      <c r="B30" s="2"/>
      <c r="C30" s="2"/>
      <c r="D30" s="2">
        <v>1517040</v>
      </c>
      <c r="E30" s="2"/>
      <c r="F30" s="2"/>
      <c r="G30" s="2">
        <v>0</v>
      </c>
      <c r="H30" s="2"/>
      <c r="I30" s="2"/>
      <c r="J30" s="2"/>
      <c r="K30" s="2"/>
      <c r="L30" s="1">
        <f t="shared" si="16"/>
        <v>1517040</v>
      </c>
      <c r="M30" s="13">
        <f t="shared" si="16"/>
        <v>0</v>
      </c>
      <c r="N30" s="14">
        <f t="shared" si="17"/>
        <v>1517040</v>
      </c>
      <c r="P30" s="3" t="s">
        <v>15</v>
      </c>
      <c r="Q30" s="2">
        <v>0</v>
      </c>
      <c r="R30" s="2">
        <v>0</v>
      </c>
      <c r="S30" s="2">
        <v>392</v>
      </c>
      <c r="T30" s="2">
        <v>0</v>
      </c>
      <c r="U30" s="2">
        <v>0</v>
      </c>
      <c r="V30" s="2">
        <v>196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392</v>
      </c>
      <c r="AB30" s="13">
        <f t="shared" si="18"/>
        <v>196</v>
      </c>
      <c r="AC30" s="17">
        <f t="shared" si="19"/>
        <v>588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3870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3870</v>
      </c>
      <c r="AQ30" s="13">
        <f t="shared" si="15"/>
        <v>0</v>
      </c>
      <c r="AR30" s="14">
        <f t="shared" si="15"/>
        <v>2580</v>
      </c>
    </row>
    <row r="31" spans="1:44" ht="15" customHeight="1" thickBot="1" x14ac:dyDescent="0.3">
      <c r="A31" s="4" t="s">
        <v>16</v>
      </c>
      <c r="B31" s="2">
        <v>11187329.999999998</v>
      </c>
      <c r="C31" s="2">
        <v>14140919.999999994</v>
      </c>
      <c r="D31" s="2">
        <v>5857040.0000000009</v>
      </c>
      <c r="E31" s="2"/>
      <c r="F31" s="2">
        <v>1440000</v>
      </c>
      <c r="G31" s="2">
        <v>0</v>
      </c>
      <c r="H31" s="2">
        <v>3431400</v>
      </c>
      <c r="I31" s="2">
        <v>980000</v>
      </c>
      <c r="J31" s="2"/>
      <c r="K31" s="2"/>
      <c r="L31" s="1">
        <f t="shared" ref="L31" si="21">B31+D31+F31+H31+J31</f>
        <v>21915770</v>
      </c>
      <c r="M31" s="13">
        <f t="shared" ref="M31" si="22">C31+E31+G31+I31+K31</f>
        <v>15120919.999999994</v>
      </c>
      <c r="N31" s="17">
        <f t="shared" ref="N31" si="23">L31+M31</f>
        <v>37036689.999999993</v>
      </c>
      <c r="P31" s="4" t="s">
        <v>16</v>
      </c>
      <c r="Q31" s="2">
        <v>2498</v>
      </c>
      <c r="R31" s="2">
        <v>2967</v>
      </c>
      <c r="S31" s="2">
        <v>1479</v>
      </c>
      <c r="T31" s="2">
        <v>0</v>
      </c>
      <c r="U31" s="2">
        <v>160</v>
      </c>
      <c r="V31" s="2">
        <v>196</v>
      </c>
      <c r="W31" s="2">
        <v>872</v>
      </c>
      <c r="X31" s="2">
        <v>392</v>
      </c>
      <c r="Y31" s="2">
        <v>0</v>
      </c>
      <c r="Z31" s="2">
        <v>0</v>
      </c>
      <c r="AA31" s="1">
        <f t="shared" ref="AA31" si="24">Q31+S31+U31+W31+Y31</f>
        <v>5009</v>
      </c>
      <c r="AB31" s="13">
        <f t="shared" ref="AB31" si="25">R31+T31+V31+X31+Z31</f>
        <v>3555</v>
      </c>
      <c r="AC31" s="14">
        <f t="shared" ref="AC31" si="26">AA31+AB31</f>
        <v>8564</v>
      </c>
      <c r="AE31" s="4" t="s">
        <v>16</v>
      </c>
      <c r="AF31" s="2">
        <f t="shared" si="20"/>
        <v>4478.514811849479</v>
      </c>
      <c r="AG31" s="2">
        <f t="shared" si="15"/>
        <v>4766.0667340748214</v>
      </c>
      <c r="AH31" s="2">
        <f t="shared" si="15"/>
        <v>3960.1352265043956</v>
      </c>
      <c r="AI31" s="2" t="str">
        <f t="shared" si="15"/>
        <v>N.A.</v>
      </c>
      <c r="AJ31" s="2">
        <f t="shared" si="15"/>
        <v>9000</v>
      </c>
      <c r="AK31" s="2">
        <f t="shared" si="15"/>
        <v>0</v>
      </c>
      <c r="AL31" s="2">
        <f t="shared" si="15"/>
        <v>3935.0917431192661</v>
      </c>
      <c r="AM31" s="2">
        <f t="shared" si="15"/>
        <v>2500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4375.278498702336</v>
      </c>
      <c r="AQ31" s="13">
        <f t="shared" ref="AQ31" si="28">IFERROR(M31/AB31, "N.A.")</f>
        <v>4253.4233473980294</v>
      </c>
      <c r="AR31" s="14">
        <f t="shared" ref="AR31" si="29">IFERROR(N31/AC31, "N.A.")</f>
        <v>4324.6952358710878</v>
      </c>
    </row>
    <row r="32" spans="1:44" ht="15" customHeight="1" thickBot="1" x14ac:dyDescent="0.3">
      <c r="A32" s="5" t="s">
        <v>0</v>
      </c>
      <c r="B32" s="24">
        <f>B31+C31</f>
        <v>25328249.999999993</v>
      </c>
      <c r="C32" s="26"/>
      <c r="D32" s="24">
        <f>D31+E31</f>
        <v>5857040.0000000009</v>
      </c>
      <c r="E32" s="26"/>
      <c r="F32" s="24">
        <f>F31+G31</f>
        <v>1440000</v>
      </c>
      <c r="G32" s="26"/>
      <c r="H32" s="24">
        <f>H31+I31</f>
        <v>4411400</v>
      </c>
      <c r="I32" s="26"/>
      <c r="J32" s="24">
        <f>J31+K31</f>
        <v>0</v>
      </c>
      <c r="K32" s="26"/>
      <c r="L32" s="24">
        <f>L31+M31</f>
        <v>37036689.999999993</v>
      </c>
      <c r="M32" s="25"/>
      <c r="N32" s="18">
        <f>B32+D32+F32+H32+J32</f>
        <v>37036689.999999993</v>
      </c>
      <c r="P32" s="5" t="s">
        <v>0</v>
      </c>
      <c r="Q32" s="24">
        <f>Q31+R31</f>
        <v>5465</v>
      </c>
      <c r="R32" s="26"/>
      <c r="S32" s="24">
        <f>S31+T31</f>
        <v>1479</v>
      </c>
      <c r="T32" s="26"/>
      <c r="U32" s="24">
        <f>U31+V31</f>
        <v>356</v>
      </c>
      <c r="V32" s="26"/>
      <c r="W32" s="24">
        <f>W31+X31</f>
        <v>1264</v>
      </c>
      <c r="X32" s="26"/>
      <c r="Y32" s="24">
        <f>Y31+Z31</f>
        <v>0</v>
      </c>
      <c r="Z32" s="26"/>
      <c r="AA32" s="24">
        <f>AA31+AB31</f>
        <v>8564</v>
      </c>
      <c r="AB32" s="26"/>
      <c r="AC32" s="19">
        <f>Q32+S32+U32+W32+Y32</f>
        <v>8564</v>
      </c>
      <c r="AE32" s="5" t="s">
        <v>0</v>
      </c>
      <c r="AF32" s="27">
        <f>IFERROR(B32/Q32,"N.A.")</f>
        <v>4634.6294602012795</v>
      </c>
      <c r="AG32" s="28"/>
      <c r="AH32" s="27">
        <f>IFERROR(D32/S32,"N.A.")</f>
        <v>3960.1352265043956</v>
      </c>
      <c r="AI32" s="28"/>
      <c r="AJ32" s="27">
        <f>IFERROR(F32/U32,"N.A.")</f>
        <v>4044.9438202247193</v>
      </c>
      <c r="AK32" s="28"/>
      <c r="AL32" s="27">
        <f>IFERROR(H32/W32,"N.A.")</f>
        <v>3490.0316455696202</v>
      </c>
      <c r="AM32" s="28"/>
      <c r="AN32" s="27" t="str">
        <f>IFERROR(J32/Y32,"N.A.")</f>
        <v>N.A.</v>
      </c>
      <c r="AO32" s="28"/>
      <c r="AP32" s="27">
        <f>IFERROR(L32/AA32,"N.A.")</f>
        <v>4324.6952358710878</v>
      </c>
      <c r="AQ32" s="28"/>
      <c r="AR32" s="16">
        <f>IFERROR(N32/AC32, "N.A.")</f>
        <v>4324.6952358710878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0</v>
      </c>
      <c r="G39" s="2"/>
      <c r="H39" s="2">
        <v>2563935</v>
      </c>
      <c r="I39" s="2"/>
      <c r="J39" s="2">
        <v>0</v>
      </c>
      <c r="K39" s="2"/>
      <c r="L39" s="1">
        <f>B39+D39+F39+H39+J39</f>
        <v>2563935</v>
      </c>
      <c r="M39" s="13">
        <f>C39+E39+G39+I39+K39</f>
        <v>0</v>
      </c>
      <c r="N39" s="14">
        <f>L39+M39</f>
        <v>2563935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100</v>
      </c>
      <c r="V39" s="2">
        <v>0</v>
      </c>
      <c r="W39" s="2">
        <v>1035</v>
      </c>
      <c r="X39" s="2">
        <v>0</v>
      </c>
      <c r="Y39" s="2">
        <v>196</v>
      </c>
      <c r="Z39" s="2">
        <v>0</v>
      </c>
      <c r="AA39" s="1">
        <f>Q39+S39+U39+W39+Y39</f>
        <v>1331</v>
      </c>
      <c r="AB39" s="13">
        <f>R39+T39+V39+X39+Z39</f>
        <v>0</v>
      </c>
      <c r="AC39" s="14">
        <f>AA39+AB39</f>
        <v>1331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0</v>
      </c>
      <c r="AK39" s="2" t="str">
        <f t="shared" si="30"/>
        <v>N.A.</v>
      </c>
      <c r="AL39" s="2">
        <f t="shared" si="30"/>
        <v>2477.231884057971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1926.3223140495868</v>
      </c>
      <c r="AQ39" s="13" t="str">
        <f t="shared" si="30"/>
        <v>N.A.</v>
      </c>
      <c r="AR39" s="14">
        <f t="shared" si="30"/>
        <v>1926.3223140495868</v>
      </c>
    </row>
    <row r="40" spans="1:44" ht="15" customHeight="1" thickBot="1" x14ac:dyDescent="0.3">
      <c r="A40" s="3" t="s">
        <v>13</v>
      </c>
      <c r="B40" s="2">
        <v>2729000</v>
      </c>
      <c r="C40" s="2">
        <v>254000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2729000</v>
      </c>
      <c r="M40" s="13">
        <f t="shared" si="31"/>
        <v>254000</v>
      </c>
      <c r="N40" s="14">
        <f t="shared" ref="N40:N42" si="32">L40+M40</f>
        <v>2983000</v>
      </c>
      <c r="P40" s="3" t="s">
        <v>13</v>
      </c>
      <c r="Q40" s="2">
        <v>592</v>
      </c>
      <c r="R40" s="2">
        <v>127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592</v>
      </c>
      <c r="AB40" s="13">
        <f t="shared" si="33"/>
        <v>127</v>
      </c>
      <c r="AC40" s="14">
        <f t="shared" ref="AC40:AC42" si="34">AA40+AB40</f>
        <v>719</v>
      </c>
      <c r="AE40" s="3" t="s">
        <v>13</v>
      </c>
      <c r="AF40" s="2">
        <f t="shared" ref="AF40:AF43" si="35">IFERROR(B40/Q40, "N.A.")</f>
        <v>4609.7972972972975</v>
      </c>
      <c r="AG40" s="2">
        <f t="shared" si="30"/>
        <v>2000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4609.7972972972975</v>
      </c>
      <c r="AQ40" s="13">
        <f t="shared" si="30"/>
        <v>2000</v>
      </c>
      <c r="AR40" s="14">
        <f t="shared" si="30"/>
        <v>4148.8178025034767</v>
      </c>
    </row>
    <row r="41" spans="1:44" ht="15" customHeight="1" thickBot="1" x14ac:dyDescent="0.3">
      <c r="A41" s="3" t="s">
        <v>14</v>
      </c>
      <c r="B41" s="2">
        <v>6176800</v>
      </c>
      <c r="C41" s="2">
        <v>13022400</v>
      </c>
      <c r="D41" s="2">
        <v>206400</v>
      </c>
      <c r="E41" s="2"/>
      <c r="F41" s="2"/>
      <c r="G41" s="2"/>
      <c r="H41" s="2"/>
      <c r="I41" s="2"/>
      <c r="J41" s="2"/>
      <c r="K41" s="2"/>
      <c r="L41" s="1">
        <f t="shared" si="31"/>
        <v>6383200</v>
      </c>
      <c r="M41" s="13">
        <f t="shared" si="31"/>
        <v>13022400</v>
      </c>
      <c r="N41" s="14">
        <f t="shared" si="32"/>
        <v>19405600</v>
      </c>
      <c r="P41" s="3" t="s">
        <v>14</v>
      </c>
      <c r="Q41" s="2">
        <v>872</v>
      </c>
      <c r="R41" s="2">
        <v>2100</v>
      </c>
      <c r="S41" s="2">
        <v>160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1032</v>
      </c>
      <c r="AB41" s="13">
        <f t="shared" si="33"/>
        <v>2100</v>
      </c>
      <c r="AC41" s="14">
        <f t="shared" si="34"/>
        <v>3132</v>
      </c>
      <c r="AE41" s="3" t="s">
        <v>14</v>
      </c>
      <c r="AF41" s="2">
        <f t="shared" si="35"/>
        <v>7083.4862385321103</v>
      </c>
      <c r="AG41" s="2">
        <f t="shared" si="30"/>
        <v>6201.1428571428569</v>
      </c>
      <c r="AH41" s="2">
        <f t="shared" si="30"/>
        <v>1290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6185.2713178294571</v>
      </c>
      <c r="AQ41" s="13">
        <f t="shared" si="30"/>
        <v>6201.1428571428569</v>
      </c>
      <c r="AR41" s="14">
        <f t="shared" si="30"/>
        <v>6195.9131545338441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8905800</v>
      </c>
      <c r="C43" s="2">
        <v>13276400</v>
      </c>
      <c r="D43" s="2">
        <v>206400</v>
      </c>
      <c r="E43" s="2"/>
      <c r="F43" s="2">
        <v>0</v>
      </c>
      <c r="G43" s="2"/>
      <c r="H43" s="2">
        <v>2563935</v>
      </c>
      <c r="I43" s="2"/>
      <c r="J43" s="2">
        <v>0</v>
      </c>
      <c r="K43" s="2"/>
      <c r="L43" s="1">
        <f t="shared" ref="L43" si="36">B43+D43+F43+H43+J43</f>
        <v>11676135</v>
      </c>
      <c r="M43" s="13">
        <f t="shared" ref="M43" si="37">C43+E43+G43+I43+K43</f>
        <v>13276400</v>
      </c>
      <c r="N43" s="17">
        <f t="shared" ref="N43" si="38">L43+M43</f>
        <v>24952535</v>
      </c>
      <c r="P43" s="4" t="s">
        <v>16</v>
      </c>
      <c r="Q43" s="2">
        <v>1464</v>
      </c>
      <c r="R43" s="2">
        <v>2227</v>
      </c>
      <c r="S43" s="2">
        <v>160</v>
      </c>
      <c r="T43" s="2">
        <v>0</v>
      </c>
      <c r="U43" s="2">
        <v>100</v>
      </c>
      <c r="V43" s="2">
        <v>0</v>
      </c>
      <c r="W43" s="2">
        <v>1035</v>
      </c>
      <c r="X43" s="2">
        <v>0</v>
      </c>
      <c r="Y43" s="2">
        <v>196</v>
      </c>
      <c r="Z43" s="2">
        <v>0</v>
      </c>
      <c r="AA43" s="1">
        <f t="shared" ref="AA43" si="39">Q43+S43+U43+W43+Y43</f>
        <v>2955</v>
      </c>
      <c r="AB43" s="13">
        <f t="shared" ref="AB43" si="40">R43+T43+V43+X43+Z43</f>
        <v>2227</v>
      </c>
      <c r="AC43" s="17">
        <f t="shared" ref="AC43" si="41">AA43+AB43</f>
        <v>5182</v>
      </c>
      <c r="AE43" s="4" t="s">
        <v>16</v>
      </c>
      <c r="AF43" s="2">
        <f t="shared" si="35"/>
        <v>6083.1967213114758</v>
      </c>
      <c r="AG43" s="2">
        <f t="shared" si="30"/>
        <v>5961.5626403233045</v>
      </c>
      <c r="AH43" s="2">
        <f t="shared" si="30"/>
        <v>1290</v>
      </c>
      <c r="AI43" s="2" t="str">
        <f t="shared" si="30"/>
        <v>N.A.</v>
      </c>
      <c r="AJ43" s="2">
        <f t="shared" si="30"/>
        <v>0</v>
      </c>
      <c r="AK43" s="2" t="str">
        <f t="shared" si="30"/>
        <v>N.A.</v>
      </c>
      <c r="AL43" s="2">
        <f t="shared" si="30"/>
        <v>2477.231884057971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3951.3147208121827</v>
      </c>
      <c r="AQ43" s="13">
        <f t="shared" ref="AQ43" si="43">IFERROR(M43/AB43, "N.A.")</f>
        <v>5961.5626403233045</v>
      </c>
      <c r="AR43" s="14">
        <f t="shared" ref="AR43" si="44">IFERROR(N43/AC43, "N.A.")</f>
        <v>4815.232535700502</v>
      </c>
    </row>
    <row r="44" spans="1:44" ht="15" customHeight="1" thickBot="1" x14ac:dyDescent="0.3">
      <c r="A44" s="5" t="s">
        <v>0</v>
      </c>
      <c r="B44" s="24">
        <f>B43+C43</f>
        <v>22182200</v>
      </c>
      <c r="C44" s="26"/>
      <c r="D44" s="24">
        <f>D43+E43</f>
        <v>206400</v>
      </c>
      <c r="E44" s="26"/>
      <c r="F44" s="24">
        <f>F43+G43</f>
        <v>0</v>
      </c>
      <c r="G44" s="26"/>
      <c r="H44" s="24">
        <f>H43+I43</f>
        <v>2563935</v>
      </c>
      <c r="I44" s="26"/>
      <c r="J44" s="24">
        <f>J43+K43</f>
        <v>0</v>
      </c>
      <c r="K44" s="26"/>
      <c r="L44" s="24">
        <f>L43+M43</f>
        <v>24952535</v>
      </c>
      <c r="M44" s="25"/>
      <c r="N44" s="18">
        <f>B44+D44+F44+H44+J44</f>
        <v>24952535</v>
      </c>
      <c r="P44" s="5" t="s">
        <v>0</v>
      </c>
      <c r="Q44" s="24">
        <f>Q43+R43</f>
        <v>3691</v>
      </c>
      <c r="R44" s="26"/>
      <c r="S44" s="24">
        <f>S43+T43</f>
        <v>160</v>
      </c>
      <c r="T44" s="26"/>
      <c r="U44" s="24">
        <f>U43+V43</f>
        <v>100</v>
      </c>
      <c r="V44" s="26"/>
      <c r="W44" s="24">
        <f>W43+X43</f>
        <v>1035</v>
      </c>
      <c r="X44" s="26"/>
      <c r="Y44" s="24">
        <f>Y43+Z43</f>
        <v>196</v>
      </c>
      <c r="Z44" s="26"/>
      <c r="AA44" s="24">
        <f>AA43+AB43</f>
        <v>5182</v>
      </c>
      <c r="AB44" s="25"/>
      <c r="AC44" s="18">
        <f>Q44+S44+U44+W44+Y44</f>
        <v>5182</v>
      </c>
      <c r="AE44" s="5" t="s">
        <v>0</v>
      </c>
      <c r="AF44" s="27">
        <f>IFERROR(B44/Q44,"N.A.")</f>
        <v>6009.807640205906</v>
      </c>
      <c r="AG44" s="28"/>
      <c r="AH44" s="27">
        <f>IFERROR(D44/S44,"N.A.")</f>
        <v>1290</v>
      </c>
      <c r="AI44" s="28"/>
      <c r="AJ44" s="27">
        <f>IFERROR(F44/U44,"N.A.")</f>
        <v>0</v>
      </c>
      <c r="AK44" s="28"/>
      <c r="AL44" s="27">
        <f>IFERROR(H44/W44,"N.A.")</f>
        <v>2477.231884057971</v>
      </c>
      <c r="AM44" s="28"/>
      <c r="AN44" s="27">
        <f>IFERROR(J44/Y44,"N.A.")</f>
        <v>0</v>
      </c>
      <c r="AO44" s="28"/>
      <c r="AP44" s="27">
        <f>IFERROR(L44/AA44,"N.A.")</f>
        <v>4815.232535700502</v>
      </c>
      <c r="AQ44" s="28"/>
      <c r="AR44" s="16">
        <f>IFERROR(N44/AC44, "N.A.")</f>
        <v>4815.232535700502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17614686</v>
      </c>
      <c r="C15" s="2"/>
      <c r="D15" s="2">
        <v>4288420</v>
      </c>
      <c r="E15" s="2"/>
      <c r="F15" s="2">
        <v>12419260.000000004</v>
      </c>
      <c r="G15" s="2"/>
      <c r="H15" s="2">
        <v>48389605.000000007</v>
      </c>
      <c r="I15" s="2"/>
      <c r="J15" s="2">
        <v>0</v>
      </c>
      <c r="K15" s="2"/>
      <c r="L15" s="1">
        <f>B15+D15+F15+H15+J15</f>
        <v>82711971</v>
      </c>
      <c r="M15" s="13">
        <f>C15+E15+G15+I15+K15</f>
        <v>0</v>
      </c>
      <c r="N15" s="14">
        <f>L15+M15</f>
        <v>82711971</v>
      </c>
      <c r="P15" s="3" t="s">
        <v>12</v>
      </c>
      <c r="Q15" s="2">
        <v>5696</v>
      </c>
      <c r="R15" s="2">
        <v>0</v>
      </c>
      <c r="S15" s="2">
        <v>1254</v>
      </c>
      <c r="T15" s="2">
        <v>0</v>
      </c>
      <c r="U15" s="2">
        <v>2345</v>
      </c>
      <c r="V15" s="2">
        <v>0</v>
      </c>
      <c r="W15" s="2">
        <v>15093</v>
      </c>
      <c r="X15" s="2">
        <v>0</v>
      </c>
      <c r="Y15" s="2">
        <v>2324</v>
      </c>
      <c r="Z15" s="2">
        <v>0</v>
      </c>
      <c r="AA15" s="1">
        <f>Q15+S15+U15+W15+Y15</f>
        <v>26712</v>
      </c>
      <c r="AB15" s="13">
        <f>R15+T15+V15+X15+Z15</f>
        <v>0</v>
      </c>
      <c r="AC15" s="14">
        <f>AA15+AB15</f>
        <v>26712</v>
      </c>
      <c r="AE15" s="3" t="s">
        <v>12</v>
      </c>
      <c r="AF15" s="2">
        <f>IFERROR(B15/Q15, "N.A.")</f>
        <v>3092.4659410112358</v>
      </c>
      <c r="AG15" s="2" t="str">
        <f t="shared" ref="AG15:AR19" si="0">IFERROR(C15/R15, "N.A.")</f>
        <v>N.A.</v>
      </c>
      <c r="AH15" s="2">
        <f t="shared" si="0"/>
        <v>3419.7926634768742</v>
      </c>
      <c r="AI15" s="2" t="str">
        <f t="shared" si="0"/>
        <v>N.A.</v>
      </c>
      <c r="AJ15" s="2">
        <f t="shared" si="0"/>
        <v>5296.0597014925388</v>
      </c>
      <c r="AK15" s="2" t="str">
        <f t="shared" si="0"/>
        <v>N.A.</v>
      </c>
      <c r="AL15" s="2">
        <f t="shared" si="0"/>
        <v>3206.0958722586633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3096.4349730458221</v>
      </c>
      <c r="AQ15" s="13" t="str">
        <f t="shared" si="0"/>
        <v>N.A.</v>
      </c>
      <c r="AR15" s="14">
        <f t="shared" si="0"/>
        <v>3096.4349730458221</v>
      </c>
    </row>
    <row r="16" spans="1:44" ht="15" customHeight="1" thickBot="1" x14ac:dyDescent="0.3">
      <c r="A16" s="3" t="s">
        <v>13</v>
      </c>
      <c r="B16" s="2">
        <v>15833846.999999998</v>
      </c>
      <c r="C16" s="2"/>
      <c r="D16" s="2">
        <v>145125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15978971.999999998</v>
      </c>
      <c r="M16" s="13">
        <f t="shared" si="1"/>
        <v>0</v>
      </c>
      <c r="N16" s="14">
        <f t="shared" ref="N16:N18" si="2">L16+M16</f>
        <v>15978971.999999998</v>
      </c>
      <c r="P16" s="3" t="s">
        <v>13</v>
      </c>
      <c r="Q16" s="2">
        <v>6719</v>
      </c>
      <c r="R16" s="2">
        <v>0</v>
      </c>
      <c r="S16" s="2">
        <v>225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6944</v>
      </c>
      <c r="AB16" s="13">
        <f t="shared" si="3"/>
        <v>0</v>
      </c>
      <c r="AC16" s="14">
        <f t="shared" ref="AC16:AC18" si="4">AA16+AB16</f>
        <v>6944</v>
      </c>
      <c r="AE16" s="3" t="s">
        <v>13</v>
      </c>
      <c r="AF16" s="2">
        <f t="shared" ref="AF16:AF19" si="5">IFERROR(B16/Q16, "N.A.")</f>
        <v>2356.577913379967</v>
      </c>
      <c r="AG16" s="2" t="str">
        <f t="shared" si="0"/>
        <v>N.A.</v>
      </c>
      <c r="AH16" s="2">
        <f t="shared" si="0"/>
        <v>645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2301.1192396313363</v>
      </c>
      <c r="AQ16" s="13" t="str">
        <f t="shared" si="0"/>
        <v>N.A.</v>
      </c>
      <c r="AR16" s="14">
        <f t="shared" si="0"/>
        <v>2301.1192396313363</v>
      </c>
    </row>
    <row r="17" spans="1:44" ht="15" customHeight="1" thickBot="1" x14ac:dyDescent="0.3">
      <c r="A17" s="3" t="s">
        <v>14</v>
      </c>
      <c r="B17" s="2">
        <v>53364682.999999993</v>
      </c>
      <c r="C17" s="2">
        <v>286613306</v>
      </c>
      <c r="D17" s="2">
        <v>4950930</v>
      </c>
      <c r="E17" s="2">
        <v>2292760</v>
      </c>
      <c r="F17" s="2"/>
      <c r="G17" s="2">
        <v>18381100</v>
      </c>
      <c r="H17" s="2"/>
      <c r="I17" s="2">
        <v>19183395.000000004</v>
      </c>
      <c r="J17" s="2">
        <v>0</v>
      </c>
      <c r="K17" s="2"/>
      <c r="L17" s="1">
        <f t="shared" si="1"/>
        <v>58315612.999999993</v>
      </c>
      <c r="M17" s="13">
        <f t="shared" si="1"/>
        <v>326470561</v>
      </c>
      <c r="N17" s="14">
        <f t="shared" si="2"/>
        <v>384786174</v>
      </c>
      <c r="P17" s="3" t="s">
        <v>14</v>
      </c>
      <c r="Q17" s="2">
        <v>11689</v>
      </c>
      <c r="R17" s="2">
        <v>48615</v>
      </c>
      <c r="S17" s="2">
        <v>1535</v>
      </c>
      <c r="T17" s="2">
        <v>457</v>
      </c>
      <c r="U17" s="2">
        <v>0</v>
      </c>
      <c r="V17" s="2">
        <v>3434</v>
      </c>
      <c r="W17" s="2">
        <v>0</v>
      </c>
      <c r="X17" s="2">
        <v>4426</v>
      </c>
      <c r="Y17" s="2">
        <v>3748</v>
      </c>
      <c r="Z17" s="2">
        <v>0</v>
      </c>
      <c r="AA17" s="1">
        <f t="shared" si="3"/>
        <v>16972</v>
      </c>
      <c r="AB17" s="13">
        <f t="shared" si="3"/>
        <v>56932</v>
      </c>
      <c r="AC17" s="14">
        <f t="shared" si="4"/>
        <v>73904</v>
      </c>
      <c r="AE17" s="3" t="s">
        <v>14</v>
      </c>
      <c r="AF17" s="2">
        <f t="shared" si="5"/>
        <v>4565.3762511763189</v>
      </c>
      <c r="AG17" s="2">
        <f t="shared" si="0"/>
        <v>5895.5735061195101</v>
      </c>
      <c r="AH17" s="2">
        <f t="shared" si="0"/>
        <v>3225.3615635179153</v>
      </c>
      <c r="AI17" s="2">
        <f t="shared" si="0"/>
        <v>5016.980306345733</v>
      </c>
      <c r="AJ17" s="2" t="str">
        <f t="shared" si="0"/>
        <v>N.A.</v>
      </c>
      <c r="AK17" s="2">
        <f t="shared" si="0"/>
        <v>5352.6790914385556</v>
      </c>
      <c r="AL17" s="2" t="str">
        <f t="shared" si="0"/>
        <v>N.A.</v>
      </c>
      <c r="AM17" s="2">
        <f t="shared" si="0"/>
        <v>4334.2510167193859</v>
      </c>
      <c r="AN17" s="2">
        <f t="shared" si="0"/>
        <v>0</v>
      </c>
      <c r="AO17" s="2" t="str">
        <f t="shared" si="0"/>
        <v>N.A.</v>
      </c>
      <c r="AP17" s="15">
        <f t="shared" si="0"/>
        <v>3435.9894532170629</v>
      </c>
      <c r="AQ17" s="13">
        <f t="shared" si="0"/>
        <v>5734.3947340687137</v>
      </c>
      <c r="AR17" s="14">
        <f t="shared" si="0"/>
        <v>5206.567628274518</v>
      </c>
    </row>
    <row r="18" spans="1:44" ht="15" customHeight="1" thickBot="1" x14ac:dyDescent="0.3">
      <c r="A18" s="3" t="s">
        <v>15</v>
      </c>
      <c r="B18" s="2">
        <v>7535689</v>
      </c>
      <c r="C18" s="2"/>
      <c r="D18" s="2">
        <v>1592720</v>
      </c>
      <c r="E18" s="2"/>
      <c r="F18" s="2"/>
      <c r="G18" s="2">
        <v>654773</v>
      </c>
      <c r="H18" s="2">
        <v>5254262.9999999981</v>
      </c>
      <c r="I18" s="2"/>
      <c r="J18" s="2">
        <v>0</v>
      </c>
      <c r="K18" s="2"/>
      <c r="L18" s="1">
        <f t="shared" si="1"/>
        <v>14382671.999999998</v>
      </c>
      <c r="M18" s="13">
        <f t="shared" si="1"/>
        <v>654773</v>
      </c>
      <c r="N18" s="14">
        <f t="shared" si="2"/>
        <v>15037444.999999998</v>
      </c>
      <c r="P18" s="3" t="s">
        <v>15</v>
      </c>
      <c r="Q18" s="2">
        <v>4191</v>
      </c>
      <c r="R18" s="2">
        <v>0</v>
      </c>
      <c r="S18" s="2">
        <v>570</v>
      </c>
      <c r="T18" s="2">
        <v>0</v>
      </c>
      <c r="U18" s="2">
        <v>0</v>
      </c>
      <c r="V18" s="2">
        <v>606</v>
      </c>
      <c r="W18" s="2">
        <v>9482</v>
      </c>
      <c r="X18" s="2">
        <v>0</v>
      </c>
      <c r="Y18" s="2">
        <v>3182</v>
      </c>
      <c r="Z18" s="2">
        <v>0</v>
      </c>
      <c r="AA18" s="1">
        <f t="shared" si="3"/>
        <v>17425</v>
      </c>
      <c r="AB18" s="13">
        <f t="shared" si="3"/>
        <v>606</v>
      </c>
      <c r="AC18" s="17">
        <f t="shared" si="4"/>
        <v>18031</v>
      </c>
      <c r="AE18" s="3" t="s">
        <v>15</v>
      </c>
      <c r="AF18" s="2">
        <f t="shared" si="5"/>
        <v>1798.0646623717489</v>
      </c>
      <c r="AG18" s="2" t="str">
        <f t="shared" si="0"/>
        <v>N.A.</v>
      </c>
      <c r="AH18" s="2">
        <f t="shared" si="0"/>
        <v>2794.2456140350878</v>
      </c>
      <c r="AI18" s="2" t="str">
        <f t="shared" si="0"/>
        <v>N.A.</v>
      </c>
      <c r="AJ18" s="2" t="str">
        <f t="shared" si="0"/>
        <v>N.A.</v>
      </c>
      <c r="AK18" s="2">
        <f t="shared" si="0"/>
        <v>1080.4834983498349</v>
      </c>
      <c r="AL18" s="2">
        <f t="shared" si="0"/>
        <v>554.13024678337888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825.40441893830689</v>
      </c>
      <c r="AQ18" s="13">
        <f t="shared" si="0"/>
        <v>1080.4834983498349</v>
      </c>
      <c r="AR18" s="14">
        <f t="shared" si="0"/>
        <v>833.97731684321434</v>
      </c>
    </row>
    <row r="19" spans="1:44" ht="15" customHeight="1" thickBot="1" x14ac:dyDescent="0.3">
      <c r="A19" s="4" t="s">
        <v>16</v>
      </c>
      <c r="B19" s="2">
        <v>94348904.999999985</v>
      </c>
      <c r="C19" s="2">
        <v>286613306</v>
      </c>
      <c r="D19" s="2">
        <v>10977195</v>
      </c>
      <c r="E19" s="2">
        <v>2292760</v>
      </c>
      <c r="F19" s="2">
        <v>12419260.000000004</v>
      </c>
      <c r="G19" s="2">
        <v>19035872.999999996</v>
      </c>
      <c r="H19" s="2">
        <v>53643868.000000007</v>
      </c>
      <c r="I19" s="2">
        <v>19183395.000000004</v>
      </c>
      <c r="J19" s="2">
        <v>0</v>
      </c>
      <c r="K19" s="2"/>
      <c r="L19" s="1">
        <f t="shared" ref="L19" si="6">B19+D19+F19+H19+J19</f>
        <v>171389228</v>
      </c>
      <c r="M19" s="13">
        <f t="shared" ref="M19" si="7">C19+E19+G19+I19+K19</f>
        <v>327125334</v>
      </c>
      <c r="N19" s="17">
        <f t="shared" ref="N19" si="8">L19+M19</f>
        <v>498514562</v>
      </c>
      <c r="P19" s="4" t="s">
        <v>16</v>
      </c>
      <c r="Q19" s="2">
        <v>28295</v>
      </c>
      <c r="R19" s="2">
        <v>48615</v>
      </c>
      <c r="S19" s="2">
        <v>3584</v>
      </c>
      <c r="T19" s="2">
        <v>457</v>
      </c>
      <c r="U19" s="2">
        <v>2345</v>
      </c>
      <c r="V19" s="2">
        <v>4040</v>
      </c>
      <c r="W19" s="2">
        <v>24575</v>
      </c>
      <c r="X19" s="2">
        <v>4426</v>
      </c>
      <c r="Y19" s="2">
        <v>9254</v>
      </c>
      <c r="Z19" s="2">
        <v>0</v>
      </c>
      <c r="AA19" s="1">
        <f t="shared" ref="AA19" si="9">Q19+S19+U19+W19+Y19</f>
        <v>68053</v>
      </c>
      <c r="AB19" s="13">
        <f t="shared" ref="AB19" si="10">R19+T19+V19+X19+Z19</f>
        <v>57538</v>
      </c>
      <c r="AC19" s="14">
        <f t="shared" ref="AC19" si="11">AA19+AB19</f>
        <v>125591</v>
      </c>
      <c r="AE19" s="4" t="s">
        <v>16</v>
      </c>
      <c r="AF19" s="2">
        <f t="shared" si="5"/>
        <v>3334.4726983565997</v>
      </c>
      <c r="AG19" s="2">
        <f t="shared" si="0"/>
        <v>5895.5735061195101</v>
      </c>
      <c r="AH19" s="2">
        <f t="shared" si="0"/>
        <v>3062.8334263392858</v>
      </c>
      <c r="AI19" s="2">
        <f t="shared" si="0"/>
        <v>5016.980306345733</v>
      </c>
      <c r="AJ19" s="2">
        <f t="shared" si="0"/>
        <v>5296.0597014925388</v>
      </c>
      <c r="AK19" s="2">
        <f t="shared" si="0"/>
        <v>4711.8497524752465</v>
      </c>
      <c r="AL19" s="2">
        <f t="shared" si="0"/>
        <v>2182.8633977619534</v>
      </c>
      <c r="AM19" s="2">
        <f t="shared" si="0"/>
        <v>4334.2510167193859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2518.4669007979073</v>
      </c>
      <c r="AQ19" s="13">
        <f t="shared" ref="AQ19" si="13">IFERROR(M19/AB19, "N.A.")</f>
        <v>5685.3789495637666</v>
      </c>
      <c r="AR19" s="14">
        <f t="shared" ref="AR19" si="14">IFERROR(N19/AC19, "N.A.")</f>
        <v>3969.349411980158</v>
      </c>
    </row>
    <row r="20" spans="1:44" ht="15" customHeight="1" thickBot="1" x14ac:dyDescent="0.3">
      <c r="A20" s="5" t="s">
        <v>0</v>
      </c>
      <c r="B20" s="24">
        <f>B19+C19</f>
        <v>380962211</v>
      </c>
      <c r="C20" s="26"/>
      <c r="D20" s="24">
        <f>D19+E19</f>
        <v>13269955</v>
      </c>
      <c r="E20" s="26"/>
      <c r="F20" s="24">
        <f>F19+G19</f>
        <v>31455133</v>
      </c>
      <c r="G20" s="26"/>
      <c r="H20" s="24">
        <f>H19+I19</f>
        <v>72827263.000000015</v>
      </c>
      <c r="I20" s="26"/>
      <c r="J20" s="24">
        <f>J19+K19</f>
        <v>0</v>
      </c>
      <c r="K20" s="26"/>
      <c r="L20" s="24">
        <f>L19+M19</f>
        <v>498514562</v>
      </c>
      <c r="M20" s="25"/>
      <c r="N20" s="18">
        <f>B20+D20+F20+H20+J20</f>
        <v>498514562</v>
      </c>
      <c r="P20" s="5" t="s">
        <v>0</v>
      </c>
      <c r="Q20" s="24">
        <f>Q19+R19</f>
        <v>76910</v>
      </c>
      <c r="R20" s="26"/>
      <c r="S20" s="24">
        <f>S19+T19</f>
        <v>4041</v>
      </c>
      <c r="T20" s="26"/>
      <c r="U20" s="24">
        <f>U19+V19</f>
        <v>6385</v>
      </c>
      <c r="V20" s="26"/>
      <c r="W20" s="24">
        <f>W19+X19</f>
        <v>29001</v>
      </c>
      <c r="X20" s="26"/>
      <c r="Y20" s="24">
        <f>Y19+Z19</f>
        <v>9254</v>
      </c>
      <c r="Z20" s="26"/>
      <c r="AA20" s="24">
        <f>AA19+AB19</f>
        <v>125591</v>
      </c>
      <c r="AB20" s="26"/>
      <c r="AC20" s="19">
        <f>Q20+S20+U20+W20+Y20</f>
        <v>125591</v>
      </c>
      <c r="AE20" s="5" t="s">
        <v>0</v>
      </c>
      <c r="AF20" s="27">
        <f>IFERROR(B20/Q20,"N.A.")</f>
        <v>4953.3508126381485</v>
      </c>
      <c r="AG20" s="28"/>
      <c r="AH20" s="27">
        <f>IFERROR(D20/S20,"N.A.")</f>
        <v>3283.8294976490965</v>
      </c>
      <c r="AI20" s="28"/>
      <c r="AJ20" s="27">
        <f>IFERROR(F20/U20,"N.A.")</f>
        <v>4926.4108065779174</v>
      </c>
      <c r="AK20" s="28"/>
      <c r="AL20" s="27">
        <f>IFERROR(H20/W20,"N.A.")</f>
        <v>2511.1983379883459</v>
      </c>
      <c r="AM20" s="28"/>
      <c r="AN20" s="27">
        <f>IFERROR(J20/Y20,"N.A.")</f>
        <v>0</v>
      </c>
      <c r="AO20" s="28"/>
      <c r="AP20" s="27">
        <f>IFERROR(L20/AA20,"N.A.")</f>
        <v>3969.349411980158</v>
      </c>
      <c r="AQ20" s="28"/>
      <c r="AR20" s="16">
        <f>IFERROR(N20/AC20, "N.A.")</f>
        <v>3969.349411980158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15293200.000000002</v>
      </c>
      <c r="C27" s="2"/>
      <c r="D27" s="2">
        <v>4288420</v>
      </c>
      <c r="E27" s="2"/>
      <c r="F27" s="2">
        <v>11514540</v>
      </c>
      <c r="G27" s="2"/>
      <c r="H27" s="2">
        <v>32716995.000000004</v>
      </c>
      <c r="I27" s="2"/>
      <c r="J27" s="2">
        <v>0</v>
      </c>
      <c r="K27" s="2"/>
      <c r="L27" s="1">
        <f>B27+D27+F27+H27+J27</f>
        <v>63813155</v>
      </c>
      <c r="M27" s="13">
        <f>C27+E27+G27+I27+K27</f>
        <v>0</v>
      </c>
      <c r="N27" s="14">
        <f>L27+M27</f>
        <v>63813155</v>
      </c>
      <c r="P27" s="3" t="s">
        <v>12</v>
      </c>
      <c r="Q27" s="2">
        <v>4427</v>
      </c>
      <c r="R27" s="2">
        <v>0</v>
      </c>
      <c r="S27" s="2">
        <v>1254</v>
      </c>
      <c r="T27" s="2">
        <v>0</v>
      </c>
      <c r="U27" s="2">
        <v>1704</v>
      </c>
      <c r="V27" s="2">
        <v>0</v>
      </c>
      <c r="W27" s="2">
        <v>6027</v>
      </c>
      <c r="X27" s="2">
        <v>0</v>
      </c>
      <c r="Y27" s="2">
        <v>574</v>
      </c>
      <c r="Z27" s="2">
        <v>0</v>
      </c>
      <c r="AA27" s="1">
        <f>Q27+S27+U27+W27+Y27</f>
        <v>13986</v>
      </c>
      <c r="AB27" s="13">
        <f>R27+T27+V27+X27+Z27</f>
        <v>0</v>
      </c>
      <c r="AC27" s="14">
        <f>AA27+AB27</f>
        <v>13986</v>
      </c>
      <c r="AE27" s="3" t="s">
        <v>12</v>
      </c>
      <c r="AF27" s="2">
        <f>IFERROR(B27/Q27, "N.A.")</f>
        <v>3454.5290264287332</v>
      </c>
      <c r="AG27" s="2" t="str">
        <f t="shared" ref="AG27:AR31" si="15">IFERROR(C27/R27, "N.A.")</f>
        <v>N.A.</v>
      </c>
      <c r="AH27" s="2">
        <f t="shared" si="15"/>
        <v>3419.7926634768742</v>
      </c>
      <c r="AI27" s="2" t="str">
        <f t="shared" si="15"/>
        <v>N.A.</v>
      </c>
      <c r="AJ27" s="2">
        <f t="shared" si="15"/>
        <v>6757.359154929577</v>
      </c>
      <c r="AK27" s="2" t="str">
        <f t="shared" si="15"/>
        <v>N.A.</v>
      </c>
      <c r="AL27" s="2">
        <f t="shared" si="15"/>
        <v>5428.4046789447493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4562.6451451451449</v>
      </c>
      <c r="AQ27" s="13" t="str">
        <f t="shared" si="15"/>
        <v>N.A.</v>
      </c>
      <c r="AR27" s="14">
        <f t="shared" si="15"/>
        <v>4562.6451451451449</v>
      </c>
    </row>
    <row r="28" spans="1:44" ht="15" customHeight="1" thickBot="1" x14ac:dyDescent="0.3">
      <c r="A28" s="3" t="s">
        <v>13</v>
      </c>
      <c r="B28" s="2">
        <v>1552386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1552386</v>
      </c>
      <c r="M28" s="13">
        <f t="shared" si="16"/>
        <v>0</v>
      </c>
      <c r="N28" s="14">
        <f t="shared" ref="N28:N30" si="17">L28+M28</f>
        <v>1552386</v>
      </c>
      <c r="P28" s="3" t="s">
        <v>13</v>
      </c>
      <c r="Q28" s="2">
        <v>376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376</v>
      </c>
      <c r="AB28" s="13">
        <f t="shared" si="18"/>
        <v>0</v>
      </c>
      <c r="AC28" s="14">
        <f t="shared" ref="AC28:AC30" si="19">AA28+AB28</f>
        <v>376</v>
      </c>
      <c r="AE28" s="3" t="s">
        <v>13</v>
      </c>
      <c r="AF28" s="2">
        <f t="shared" ref="AF28:AF31" si="20">IFERROR(B28/Q28, "N.A.")</f>
        <v>4128.6861702127662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4128.6861702127662</v>
      </c>
      <c r="AQ28" s="13" t="str">
        <f t="shared" si="15"/>
        <v>N.A.</v>
      </c>
      <c r="AR28" s="14">
        <f t="shared" si="15"/>
        <v>4128.6861702127662</v>
      </c>
    </row>
    <row r="29" spans="1:44" ht="15" customHeight="1" thickBot="1" x14ac:dyDescent="0.3">
      <c r="A29" s="3" t="s">
        <v>14</v>
      </c>
      <c r="B29" s="2">
        <v>36683603.999999993</v>
      </c>
      <c r="C29" s="2">
        <v>176367882</v>
      </c>
      <c r="D29" s="2">
        <v>3408930</v>
      </c>
      <c r="E29" s="2">
        <v>2292760</v>
      </c>
      <c r="F29" s="2"/>
      <c r="G29" s="2">
        <v>10052149.999999998</v>
      </c>
      <c r="H29" s="2"/>
      <c r="I29" s="2">
        <v>13500919.999999998</v>
      </c>
      <c r="J29" s="2">
        <v>0</v>
      </c>
      <c r="K29" s="2"/>
      <c r="L29" s="1">
        <f t="shared" si="16"/>
        <v>40092533.999999993</v>
      </c>
      <c r="M29" s="13">
        <f t="shared" si="16"/>
        <v>202213712</v>
      </c>
      <c r="N29" s="14">
        <f t="shared" si="17"/>
        <v>242306246</v>
      </c>
      <c r="P29" s="3" t="s">
        <v>14</v>
      </c>
      <c r="Q29" s="2">
        <v>7204</v>
      </c>
      <c r="R29" s="2">
        <v>31038</v>
      </c>
      <c r="S29" s="2">
        <v>1278</v>
      </c>
      <c r="T29" s="2">
        <v>457</v>
      </c>
      <c r="U29" s="2">
        <v>0</v>
      </c>
      <c r="V29" s="2">
        <v>1890</v>
      </c>
      <c r="W29" s="2">
        <v>0</v>
      </c>
      <c r="X29" s="2">
        <v>2253</v>
      </c>
      <c r="Y29" s="2">
        <v>1460</v>
      </c>
      <c r="Z29" s="2">
        <v>0</v>
      </c>
      <c r="AA29" s="1">
        <f t="shared" si="18"/>
        <v>9942</v>
      </c>
      <c r="AB29" s="13">
        <f t="shared" si="18"/>
        <v>35638</v>
      </c>
      <c r="AC29" s="14">
        <f t="shared" si="19"/>
        <v>45580</v>
      </c>
      <c r="AE29" s="3" t="s">
        <v>14</v>
      </c>
      <c r="AF29" s="2">
        <f t="shared" si="20"/>
        <v>5092.1160466407537</v>
      </c>
      <c r="AG29" s="2">
        <f t="shared" si="15"/>
        <v>5682.3210902764349</v>
      </c>
      <c r="AH29" s="2">
        <f t="shared" si="15"/>
        <v>2667.394366197183</v>
      </c>
      <c r="AI29" s="2">
        <f t="shared" si="15"/>
        <v>5016.980306345733</v>
      </c>
      <c r="AJ29" s="2" t="str">
        <f t="shared" si="15"/>
        <v>N.A.</v>
      </c>
      <c r="AK29" s="2">
        <f t="shared" si="15"/>
        <v>5318.5978835978822</v>
      </c>
      <c r="AL29" s="2" t="str">
        <f t="shared" si="15"/>
        <v>N.A.</v>
      </c>
      <c r="AM29" s="2">
        <f t="shared" si="15"/>
        <v>5992.4189968930305</v>
      </c>
      <c r="AN29" s="2">
        <f t="shared" si="15"/>
        <v>0</v>
      </c>
      <c r="AO29" s="2" t="str">
        <f t="shared" si="15"/>
        <v>N.A.</v>
      </c>
      <c r="AP29" s="15">
        <f t="shared" si="15"/>
        <v>4032.6427278213632</v>
      </c>
      <c r="AQ29" s="13">
        <f t="shared" si="15"/>
        <v>5674.1038217632868</v>
      </c>
      <c r="AR29" s="14">
        <f t="shared" si="15"/>
        <v>5316.0650724001753</v>
      </c>
    </row>
    <row r="30" spans="1:44" ht="15" customHeight="1" thickBot="1" x14ac:dyDescent="0.3">
      <c r="A30" s="3" t="s">
        <v>15</v>
      </c>
      <c r="B30" s="2">
        <v>7036218.9999999991</v>
      </c>
      <c r="C30" s="2"/>
      <c r="D30" s="2">
        <v>1592720</v>
      </c>
      <c r="E30" s="2"/>
      <c r="F30" s="2"/>
      <c r="G30" s="2">
        <v>654773</v>
      </c>
      <c r="H30" s="2">
        <v>5102042.9999999991</v>
      </c>
      <c r="I30" s="2"/>
      <c r="J30" s="2">
        <v>0</v>
      </c>
      <c r="K30" s="2"/>
      <c r="L30" s="1">
        <f t="shared" si="16"/>
        <v>13730982</v>
      </c>
      <c r="M30" s="13">
        <f t="shared" si="16"/>
        <v>654773</v>
      </c>
      <c r="N30" s="14">
        <f t="shared" si="17"/>
        <v>14385755</v>
      </c>
      <c r="P30" s="3" t="s">
        <v>15</v>
      </c>
      <c r="Q30" s="2">
        <v>3909</v>
      </c>
      <c r="R30" s="2">
        <v>0</v>
      </c>
      <c r="S30" s="2">
        <v>570</v>
      </c>
      <c r="T30" s="2">
        <v>0</v>
      </c>
      <c r="U30" s="2">
        <v>0</v>
      </c>
      <c r="V30" s="2">
        <v>606</v>
      </c>
      <c r="W30" s="2">
        <v>8633</v>
      </c>
      <c r="X30" s="2">
        <v>0</v>
      </c>
      <c r="Y30" s="2">
        <v>2448</v>
      </c>
      <c r="Z30" s="2">
        <v>0</v>
      </c>
      <c r="AA30" s="1">
        <f t="shared" si="18"/>
        <v>15560</v>
      </c>
      <c r="AB30" s="13">
        <f t="shared" si="18"/>
        <v>606</v>
      </c>
      <c r="AC30" s="17">
        <f t="shared" si="19"/>
        <v>16166</v>
      </c>
      <c r="AE30" s="3" t="s">
        <v>15</v>
      </c>
      <c r="AF30" s="2">
        <f t="shared" si="20"/>
        <v>1800.0048605781528</v>
      </c>
      <c r="AG30" s="2" t="str">
        <f t="shared" si="15"/>
        <v>N.A.</v>
      </c>
      <c r="AH30" s="2">
        <f t="shared" si="15"/>
        <v>2794.2456140350878</v>
      </c>
      <c r="AI30" s="2" t="str">
        <f t="shared" si="15"/>
        <v>N.A.</v>
      </c>
      <c r="AJ30" s="2" t="str">
        <f t="shared" si="15"/>
        <v>N.A.</v>
      </c>
      <c r="AK30" s="2">
        <f t="shared" si="15"/>
        <v>1080.4834983498349</v>
      </c>
      <c r="AL30" s="2">
        <f t="shared" si="15"/>
        <v>590.99304992470741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882.45385604113108</v>
      </c>
      <c r="AQ30" s="13">
        <f t="shared" si="15"/>
        <v>1080.4834983498349</v>
      </c>
      <c r="AR30" s="14">
        <f t="shared" si="15"/>
        <v>889.87721143139925</v>
      </c>
    </row>
    <row r="31" spans="1:44" ht="15" customHeight="1" thickBot="1" x14ac:dyDescent="0.3">
      <c r="A31" s="4" t="s">
        <v>16</v>
      </c>
      <c r="B31" s="2">
        <v>60565409.00000003</v>
      </c>
      <c r="C31" s="2">
        <v>176367882</v>
      </c>
      <c r="D31" s="2">
        <v>9290070</v>
      </c>
      <c r="E31" s="2">
        <v>2292760</v>
      </c>
      <c r="F31" s="2">
        <v>11514540</v>
      </c>
      <c r="G31" s="2">
        <v>10706923</v>
      </c>
      <c r="H31" s="2">
        <v>37819038.000000015</v>
      </c>
      <c r="I31" s="2">
        <v>13500919.999999998</v>
      </c>
      <c r="J31" s="2">
        <v>0</v>
      </c>
      <c r="K31" s="2"/>
      <c r="L31" s="1">
        <f t="shared" ref="L31" si="21">B31+D31+F31+H31+J31</f>
        <v>119189057.00000004</v>
      </c>
      <c r="M31" s="13">
        <f t="shared" ref="M31" si="22">C31+E31+G31+I31+K31</f>
        <v>202868485</v>
      </c>
      <c r="N31" s="17">
        <f t="shared" ref="N31" si="23">L31+M31</f>
        <v>322057542.00000006</v>
      </c>
      <c r="P31" s="4" t="s">
        <v>16</v>
      </c>
      <c r="Q31" s="2">
        <v>15916</v>
      </c>
      <c r="R31" s="2">
        <v>31038</v>
      </c>
      <c r="S31" s="2">
        <v>3102</v>
      </c>
      <c r="T31" s="2">
        <v>457</v>
      </c>
      <c r="U31" s="2">
        <v>1704</v>
      </c>
      <c r="V31" s="2">
        <v>2496</v>
      </c>
      <c r="W31" s="2">
        <v>14660</v>
      </c>
      <c r="X31" s="2">
        <v>2253</v>
      </c>
      <c r="Y31" s="2">
        <v>4482</v>
      </c>
      <c r="Z31" s="2">
        <v>0</v>
      </c>
      <c r="AA31" s="1">
        <f t="shared" ref="AA31" si="24">Q31+S31+U31+W31+Y31</f>
        <v>39864</v>
      </c>
      <c r="AB31" s="13">
        <f t="shared" ref="AB31" si="25">R31+T31+V31+X31+Z31</f>
        <v>36244</v>
      </c>
      <c r="AC31" s="14">
        <f t="shared" ref="AC31" si="26">AA31+AB31</f>
        <v>76108</v>
      </c>
      <c r="AE31" s="4" t="s">
        <v>16</v>
      </c>
      <c r="AF31" s="2">
        <f t="shared" si="20"/>
        <v>3805.315971349587</v>
      </c>
      <c r="AG31" s="2">
        <f t="shared" si="15"/>
        <v>5682.3210902764349</v>
      </c>
      <c r="AH31" s="2">
        <f t="shared" si="15"/>
        <v>2994.8646034816247</v>
      </c>
      <c r="AI31" s="2">
        <f t="shared" si="15"/>
        <v>5016.980306345733</v>
      </c>
      <c r="AJ31" s="2">
        <f t="shared" si="15"/>
        <v>6757.359154929577</v>
      </c>
      <c r="AK31" s="2">
        <f t="shared" si="15"/>
        <v>4289.6326121794873</v>
      </c>
      <c r="AL31" s="2">
        <f t="shared" si="15"/>
        <v>2579.7433833560722</v>
      </c>
      <c r="AM31" s="2">
        <f t="shared" si="15"/>
        <v>5992.4189968930305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2989.8920579971914</v>
      </c>
      <c r="AQ31" s="13">
        <f t="shared" ref="AQ31" si="28">IFERROR(M31/AB31, "N.A.")</f>
        <v>5597.2984493985214</v>
      </c>
      <c r="AR31" s="14">
        <f t="shared" ref="AR31" si="29">IFERROR(N31/AC31, "N.A.")</f>
        <v>4231.5859305197882</v>
      </c>
    </row>
    <row r="32" spans="1:44" ht="15" customHeight="1" thickBot="1" x14ac:dyDescent="0.3">
      <c r="A32" s="5" t="s">
        <v>0</v>
      </c>
      <c r="B32" s="24">
        <f>B31+C31</f>
        <v>236933291.00000003</v>
      </c>
      <c r="C32" s="26"/>
      <c r="D32" s="24">
        <f>D31+E31</f>
        <v>11582830</v>
      </c>
      <c r="E32" s="26"/>
      <c r="F32" s="24">
        <f>F31+G31</f>
        <v>22221463</v>
      </c>
      <c r="G32" s="26"/>
      <c r="H32" s="24">
        <f>H31+I31</f>
        <v>51319958.000000015</v>
      </c>
      <c r="I32" s="26"/>
      <c r="J32" s="24">
        <f>J31+K31</f>
        <v>0</v>
      </c>
      <c r="K32" s="26"/>
      <c r="L32" s="24">
        <f>L31+M31</f>
        <v>322057542.00000006</v>
      </c>
      <c r="M32" s="25"/>
      <c r="N32" s="18">
        <f>B32+D32+F32+H32+J32</f>
        <v>322057542</v>
      </c>
      <c r="P32" s="5" t="s">
        <v>0</v>
      </c>
      <c r="Q32" s="24">
        <f>Q31+R31</f>
        <v>46954</v>
      </c>
      <c r="R32" s="26"/>
      <c r="S32" s="24">
        <f>S31+T31</f>
        <v>3559</v>
      </c>
      <c r="T32" s="26"/>
      <c r="U32" s="24">
        <f>U31+V31</f>
        <v>4200</v>
      </c>
      <c r="V32" s="26"/>
      <c r="W32" s="24">
        <f>W31+X31</f>
        <v>16913</v>
      </c>
      <c r="X32" s="26"/>
      <c r="Y32" s="24">
        <f>Y31+Z31</f>
        <v>4482</v>
      </c>
      <c r="Z32" s="26"/>
      <c r="AA32" s="24">
        <f>AA31+AB31</f>
        <v>76108</v>
      </c>
      <c r="AB32" s="26"/>
      <c r="AC32" s="19">
        <f>Q32+S32+U32+W32+Y32</f>
        <v>76108</v>
      </c>
      <c r="AE32" s="5" t="s">
        <v>0</v>
      </c>
      <c r="AF32" s="27">
        <f>IFERROR(B32/Q32,"N.A.")</f>
        <v>5046.072560378243</v>
      </c>
      <c r="AG32" s="28"/>
      <c r="AH32" s="27">
        <f>IFERROR(D32/S32,"N.A.")</f>
        <v>3254.5181230682774</v>
      </c>
      <c r="AI32" s="28"/>
      <c r="AJ32" s="27">
        <f>IFERROR(F32/U32,"N.A.")</f>
        <v>5290.8245238095242</v>
      </c>
      <c r="AK32" s="28"/>
      <c r="AL32" s="27">
        <f>IFERROR(H32/W32,"N.A.")</f>
        <v>3034.3497901022893</v>
      </c>
      <c r="AM32" s="28"/>
      <c r="AN32" s="27">
        <f>IFERROR(J32/Y32,"N.A.")</f>
        <v>0</v>
      </c>
      <c r="AO32" s="28"/>
      <c r="AP32" s="27">
        <f>IFERROR(L32/AA32,"N.A.")</f>
        <v>4231.5859305197882</v>
      </c>
      <c r="AQ32" s="28"/>
      <c r="AR32" s="16">
        <f>IFERROR(N32/AC32, "N.A.")</f>
        <v>4231.5859305197873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2321486</v>
      </c>
      <c r="C39" s="2"/>
      <c r="D39" s="2"/>
      <c r="E39" s="2"/>
      <c r="F39" s="2">
        <v>904720</v>
      </c>
      <c r="G39" s="2"/>
      <c r="H39" s="2">
        <v>15672609.999999998</v>
      </c>
      <c r="I39" s="2"/>
      <c r="J39" s="2">
        <v>0</v>
      </c>
      <c r="K39" s="2"/>
      <c r="L39" s="1">
        <f>B39+D39+F39+H39+J39</f>
        <v>18898816</v>
      </c>
      <c r="M39" s="13">
        <f>C39+E39+G39+I39+K39</f>
        <v>0</v>
      </c>
      <c r="N39" s="14">
        <f>L39+M39</f>
        <v>18898816</v>
      </c>
      <c r="P39" s="3" t="s">
        <v>12</v>
      </c>
      <c r="Q39" s="2">
        <v>1269</v>
      </c>
      <c r="R39" s="2">
        <v>0</v>
      </c>
      <c r="S39" s="2">
        <v>0</v>
      </c>
      <c r="T39" s="2">
        <v>0</v>
      </c>
      <c r="U39" s="2">
        <v>641</v>
      </c>
      <c r="V39" s="2">
        <v>0</v>
      </c>
      <c r="W39" s="2">
        <v>9066</v>
      </c>
      <c r="X39" s="2">
        <v>0</v>
      </c>
      <c r="Y39" s="2">
        <v>1750</v>
      </c>
      <c r="Z39" s="2">
        <v>0</v>
      </c>
      <c r="AA39" s="1">
        <f>Q39+S39+U39+W39+Y39</f>
        <v>12726</v>
      </c>
      <c r="AB39" s="13">
        <f>R39+T39+V39+X39+Z39</f>
        <v>0</v>
      </c>
      <c r="AC39" s="14">
        <f>AA39+AB39</f>
        <v>12726</v>
      </c>
      <c r="AE39" s="3" t="s">
        <v>12</v>
      </c>
      <c r="AF39" s="2">
        <f>IFERROR(B39/Q39, "N.A.")</f>
        <v>1829.3821907013396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1411.4196567862714</v>
      </c>
      <c r="AK39" s="2" t="str">
        <f t="shared" si="30"/>
        <v>N.A.</v>
      </c>
      <c r="AL39" s="2">
        <f t="shared" si="30"/>
        <v>1728.7238032208249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1485.0554769762691</v>
      </c>
      <c r="AQ39" s="13" t="str">
        <f t="shared" si="30"/>
        <v>N.A.</v>
      </c>
      <c r="AR39" s="14">
        <f t="shared" si="30"/>
        <v>1485.0554769762691</v>
      </c>
    </row>
    <row r="40" spans="1:44" ht="15" customHeight="1" thickBot="1" x14ac:dyDescent="0.3">
      <c r="A40" s="3" t="s">
        <v>13</v>
      </c>
      <c r="B40" s="2">
        <v>14281460.999999994</v>
      </c>
      <c r="C40" s="2"/>
      <c r="D40" s="2">
        <v>145125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14426585.999999994</v>
      </c>
      <c r="M40" s="13">
        <f t="shared" si="31"/>
        <v>0</v>
      </c>
      <c r="N40" s="14">
        <f t="shared" ref="N40:N42" si="32">L40+M40</f>
        <v>14426585.999999994</v>
      </c>
      <c r="P40" s="3" t="s">
        <v>13</v>
      </c>
      <c r="Q40" s="2">
        <v>6343</v>
      </c>
      <c r="R40" s="2">
        <v>0</v>
      </c>
      <c r="S40" s="2">
        <v>225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6568</v>
      </c>
      <c r="AB40" s="13">
        <f t="shared" si="33"/>
        <v>0</v>
      </c>
      <c r="AC40" s="14">
        <f t="shared" ref="AC40:AC42" si="34">AA40+AB40</f>
        <v>6568</v>
      </c>
      <c r="AE40" s="3" t="s">
        <v>13</v>
      </c>
      <c r="AF40" s="2">
        <f t="shared" ref="AF40:AF43" si="35">IFERROR(B40/Q40, "N.A.")</f>
        <v>2251.530979032003</v>
      </c>
      <c r="AG40" s="2" t="str">
        <f t="shared" si="30"/>
        <v>N.A.</v>
      </c>
      <c r="AH40" s="2">
        <f t="shared" si="30"/>
        <v>645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2196.49604141291</v>
      </c>
      <c r="AQ40" s="13" t="str">
        <f t="shared" si="30"/>
        <v>N.A.</v>
      </c>
      <c r="AR40" s="14">
        <f t="shared" si="30"/>
        <v>2196.49604141291</v>
      </c>
    </row>
    <row r="41" spans="1:44" ht="15" customHeight="1" thickBot="1" x14ac:dyDescent="0.3">
      <c r="A41" s="3" t="s">
        <v>14</v>
      </c>
      <c r="B41" s="2">
        <v>16681079</v>
      </c>
      <c r="C41" s="2">
        <v>110245424.00000003</v>
      </c>
      <c r="D41" s="2">
        <v>1542000</v>
      </c>
      <c r="E41" s="2"/>
      <c r="F41" s="2"/>
      <c r="G41" s="2">
        <v>8328950</v>
      </c>
      <c r="H41" s="2"/>
      <c r="I41" s="2">
        <v>5682474.9999999991</v>
      </c>
      <c r="J41" s="2">
        <v>0</v>
      </c>
      <c r="K41" s="2"/>
      <c r="L41" s="1">
        <f t="shared" si="31"/>
        <v>18223079</v>
      </c>
      <c r="M41" s="13">
        <f t="shared" si="31"/>
        <v>124256849.00000003</v>
      </c>
      <c r="N41" s="14">
        <f t="shared" si="32"/>
        <v>142479928.00000003</v>
      </c>
      <c r="P41" s="3" t="s">
        <v>14</v>
      </c>
      <c r="Q41" s="2">
        <v>4485</v>
      </c>
      <c r="R41" s="2">
        <v>17577</v>
      </c>
      <c r="S41" s="2">
        <v>257</v>
      </c>
      <c r="T41" s="2">
        <v>0</v>
      </c>
      <c r="U41" s="2">
        <v>0</v>
      </c>
      <c r="V41" s="2">
        <v>1544</v>
      </c>
      <c r="W41" s="2">
        <v>0</v>
      </c>
      <c r="X41" s="2">
        <v>2173</v>
      </c>
      <c r="Y41" s="2">
        <v>2288</v>
      </c>
      <c r="Z41" s="2">
        <v>0</v>
      </c>
      <c r="AA41" s="1">
        <f t="shared" si="33"/>
        <v>7030</v>
      </c>
      <c r="AB41" s="13">
        <f t="shared" si="33"/>
        <v>21294</v>
      </c>
      <c r="AC41" s="14">
        <f t="shared" si="34"/>
        <v>28324</v>
      </c>
      <c r="AE41" s="3" t="s">
        <v>14</v>
      </c>
      <c r="AF41" s="2">
        <f t="shared" si="35"/>
        <v>3719.3041248606464</v>
      </c>
      <c r="AG41" s="2">
        <f t="shared" si="30"/>
        <v>6272.1410934744281</v>
      </c>
      <c r="AH41" s="2">
        <f t="shared" si="30"/>
        <v>6000</v>
      </c>
      <c r="AI41" s="2" t="str">
        <f t="shared" si="30"/>
        <v>N.A.</v>
      </c>
      <c r="AJ41" s="2" t="str">
        <f t="shared" si="30"/>
        <v>N.A.</v>
      </c>
      <c r="AK41" s="2">
        <f t="shared" si="30"/>
        <v>5394.3976683937826</v>
      </c>
      <c r="AL41" s="2" t="str">
        <f t="shared" si="30"/>
        <v>N.A.</v>
      </c>
      <c r="AM41" s="2">
        <f t="shared" si="30"/>
        <v>2615.0368154624939</v>
      </c>
      <c r="AN41" s="2">
        <f t="shared" si="30"/>
        <v>0</v>
      </c>
      <c r="AO41" s="2" t="str">
        <f t="shared" si="30"/>
        <v>N.A.</v>
      </c>
      <c r="AP41" s="15">
        <f t="shared" si="30"/>
        <v>2592.1876244665718</v>
      </c>
      <c r="AQ41" s="13">
        <f t="shared" si="30"/>
        <v>5835.2986287217072</v>
      </c>
      <c r="AR41" s="14">
        <f t="shared" si="30"/>
        <v>5030.3604010732961</v>
      </c>
    </row>
    <row r="42" spans="1:44" ht="15" customHeight="1" thickBot="1" x14ac:dyDescent="0.3">
      <c r="A42" s="3" t="s">
        <v>15</v>
      </c>
      <c r="B42" s="2">
        <v>499469.99999999994</v>
      </c>
      <c r="C42" s="2"/>
      <c r="D42" s="2"/>
      <c r="E42" s="2"/>
      <c r="F42" s="2"/>
      <c r="G42" s="2"/>
      <c r="H42" s="2">
        <v>152220.00000000003</v>
      </c>
      <c r="I42" s="2"/>
      <c r="J42" s="2">
        <v>0</v>
      </c>
      <c r="K42" s="2"/>
      <c r="L42" s="1">
        <f t="shared" si="31"/>
        <v>651690</v>
      </c>
      <c r="M42" s="13">
        <f t="shared" si="31"/>
        <v>0</v>
      </c>
      <c r="N42" s="14">
        <f t="shared" si="32"/>
        <v>651690</v>
      </c>
      <c r="P42" s="3" t="s">
        <v>15</v>
      </c>
      <c r="Q42" s="2">
        <v>282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849</v>
      </c>
      <c r="X42" s="2">
        <v>0</v>
      </c>
      <c r="Y42" s="2">
        <v>734</v>
      </c>
      <c r="Z42" s="2">
        <v>0</v>
      </c>
      <c r="AA42" s="1">
        <f t="shared" si="33"/>
        <v>1865</v>
      </c>
      <c r="AB42" s="13">
        <f t="shared" si="33"/>
        <v>0</v>
      </c>
      <c r="AC42" s="14">
        <f t="shared" si="34"/>
        <v>1865</v>
      </c>
      <c r="AE42" s="3" t="s">
        <v>15</v>
      </c>
      <c r="AF42" s="2">
        <f t="shared" si="35"/>
        <v>1771.1702127659573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179.2932862190813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349.43163538873995</v>
      </c>
      <c r="AQ42" s="13" t="str">
        <f t="shared" si="30"/>
        <v>N.A.</v>
      </c>
      <c r="AR42" s="14">
        <f t="shared" si="30"/>
        <v>349.43163538873995</v>
      </c>
    </row>
    <row r="43" spans="1:44" ht="15" customHeight="1" thickBot="1" x14ac:dyDescent="0.3">
      <c r="A43" s="4" t="s">
        <v>16</v>
      </c>
      <c r="B43" s="2">
        <v>33783495.999999993</v>
      </c>
      <c r="C43" s="2">
        <v>110245424.00000003</v>
      </c>
      <c r="D43" s="2">
        <v>1687125</v>
      </c>
      <c r="E43" s="2"/>
      <c r="F43" s="2">
        <v>904720</v>
      </c>
      <c r="G43" s="2">
        <v>8328950</v>
      </c>
      <c r="H43" s="2">
        <v>15824830.000000006</v>
      </c>
      <c r="I43" s="2">
        <v>5682474.9999999991</v>
      </c>
      <c r="J43" s="2">
        <v>0</v>
      </c>
      <c r="K43" s="2"/>
      <c r="L43" s="1">
        <f t="shared" ref="L43" si="36">B43+D43+F43+H43+J43</f>
        <v>52200171</v>
      </c>
      <c r="M43" s="13">
        <f t="shared" ref="M43" si="37">C43+E43+G43+I43+K43</f>
        <v>124256849.00000003</v>
      </c>
      <c r="N43" s="17">
        <f t="shared" ref="N43" si="38">L43+M43</f>
        <v>176457020.00000003</v>
      </c>
      <c r="P43" s="4" t="s">
        <v>16</v>
      </c>
      <c r="Q43" s="2">
        <v>12379</v>
      </c>
      <c r="R43" s="2">
        <v>17577</v>
      </c>
      <c r="S43" s="2">
        <v>482</v>
      </c>
      <c r="T43" s="2">
        <v>0</v>
      </c>
      <c r="U43" s="2">
        <v>641</v>
      </c>
      <c r="V43" s="2">
        <v>1544</v>
      </c>
      <c r="W43" s="2">
        <v>9915</v>
      </c>
      <c r="X43" s="2">
        <v>2173</v>
      </c>
      <c r="Y43" s="2">
        <v>4772</v>
      </c>
      <c r="Z43" s="2">
        <v>0</v>
      </c>
      <c r="AA43" s="1">
        <f t="shared" ref="AA43" si="39">Q43+S43+U43+W43+Y43</f>
        <v>28189</v>
      </c>
      <c r="AB43" s="13">
        <f t="shared" ref="AB43" si="40">R43+T43+V43+X43+Z43</f>
        <v>21294</v>
      </c>
      <c r="AC43" s="17">
        <f t="shared" ref="AC43" si="41">AA43+AB43</f>
        <v>49483</v>
      </c>
      <c r="AE43" s="4" t="s">
        <v>16</v>
      </c>
      <c r="AF43" s="2">
        <f t="shared" si="35"/>
        <v>2729.097342273204</v>
      </c>
      <c r="AG43" s="2">
        <f t="shared" si="30"/>
        <v>6272.1410934744281</v>
      </c>
      <c r="AH43" s="2">
        <f t="shared" si="30"/>
        <v>3500.2593360995852</v>
      </c>
      <c r="AI43" s="2" t="str">
        <f t="shared" si="30"/>
        <v>N.A.</v>
      </c>
      <c r="AJ43" s="2">
        <f t="shared" si="30"/>
        <v>1411.4196567862714</v>
      </c>
      <c r="AK43" s="2">
        <f t="shared" si="30"/>
        <v>5394.3976683937826</v>
      </c>
      <c r="AL43" s="2">
        <f t="shared" si="30"/>
        <v>1596.0494200706007</v>
      </c>
      <c r="AM43" s="2">
        <f t="shared" si="30"/>
        <v>2615.0368154624939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1851.7922239171307</v>
      </c>
      <c r="AQ43" s="13">
        <f t="shared" ref="AQ43" si="43">IFERROR(M43/AB43, "N.A.")</f>
        <v>5835.2986287217072</v>
      </c>
      <c r="AR43" s="14">
        <f t="shared" ref="AR43" si="44">IFERROR(N43/AC43, "N.A.")</f>
        <v>3566.0129741527398</v>
      </c>
    </row>
    <row r="44" spans="1:44" ht="15" customHeight="1" thickBot="1" x14ac:dyDescent="0.3">
      <c r="A44" s="5" t="s">
        <v>0</v>
      </c>
      <c r="B44" s="24">
        <f>B43+C43</f>
        <v>144028920.00000003</v>
      </c>
      <c r="C44" s="26"/>
      <c r="D44" s="24">
        <f>D43+E43</f>
        <v>1687125</v>
      </c>
      <c r="E44" s="26"/>
      <c r="F44" s="24">
        <f>F43+G43</f>
        <v>9233670</v>
      </c>
      <c r="G44" s="26"/>
      <c r="H44" s="24">
        <f>H43+I43</f>
        <v>21507305.000000004</v>
      </c>
      <c r="I44" s="26"/>
      <c r="J44" s="24">
        <f>J43+K43</f>
        <v>0</v>
      </c>
      <c r="K44" s="26"/>
      <c r="L44" s="24">
        <f>L43+M43</f>
        <v>176457020.00000003</v>
      </c>
      <c r="M44" s="25"/>
      <c r="N44" s="18">
        <f>B44+D44+F44+H44+J44</f>
        <v>176457020.00000003</v>
      </c>
      <c r="P44" s="5" t="s">
        <v>0</v>
      </c>
      <c r="Q44" s="24">
        <f>Q43+R43</f>
        <v>29956</v>
      </c>
      <c r="R44" s="26"/>
      <c r="S44" s="24">
        <f>S43+T43</f>
        <v>482</v>
      </c>
      <c r="T44" s="26"/>
      <c r="U44" s="24">
        <f>U43+V43</f>
        <v>2185</v>
      </c>
      <c r="V44" s="26"/>
      <c r="W44" s="24">
        <f>W43+X43</f>
        <v>12088</v>
      </c>
      <c r="X44" s="26"/>
      <c r="Y44" s="24">
        <f>Y43+Z43</f>
        <v>4772</v>
      </c>
      <c r="Z44" s="26"/>
      <c r="AA44" s="24">
        <f>AA43+AB43</f>
        <v>49483</v>
      </c>
      <c r="AB44" s="25"/>
      <c r="AC44" s="18">
        <f>Q44+S44+U44+W44+Y44</f>
        <v>49483</v>
      </c>
      <c r="AE44" s="5" t="s">
        <v>0</v>
      </c>
      <c r="AF44" s="27">
        <f>IFERROR(B44/Q44,"N.A.")</f>
        <v>4808.0157564427836</v>
      </c>
      <c r="AG44" s="28"/>
      <c r="AH44" s="27">
        <f>IFERROR(D44/S44,"N.A.")</f>
        <v>3500.2593360995852</v>
      </c>
      <c r="AI44" s="28"/>
      <c r="AJ44" s="27">
        <f>IFERROR(F44/U44,"N.A.")</f>
        <v>4225.9359267734553</v>
      </c>
      <c r="AK44" s="28"/>
      <c r="AL44" s="27">
        <f>IFERROR(H44/W44,"N.A.")</f>
        <v>1779.2277465254801</v>
      </c>
      <c r="AM44" s="28"/>
      <c r="AN44" s="27">
        <f>IFERROR(J44/Y44,"N.A.")</f>
        <v>0</v>
      </c>
      <c r="AO44" s="28"/>
      <c r="AP44" s="27">
        <f>IFERROR(L44/AA44,"N.A.")</f>
        <v>3566.0129741527398</v>
      </c>
      <c r="AQ44" s="28"/>
      <c r="AR44" s="16">
        <f>IFERROR(N44/AC44, "N.A.")</f>
        <v>3566.0129741527398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109501563</v>
      </c>
      <c r="C15" s="2"/>
      <c r="D15" s="2">
        <v>52635274.999999985</v>
      </c>
      <c r="E15" s="2"/>
      <c r="F15" s="2">
        <v>34629595</v>
      </c>
      <c r="G15" s="2"/>
      <c r="H15" s="2">
        <v>150585460.99999997</v>
      </c>
      <c r="I15" s="2"/>
      <c r="J15" s="2">
        <v>0</v>
      </c>
      <c r="K15" s="2"/>
      <c r="L15" s="1">
        <f>B15+D15+F15+H15+J15</f>
        <v>347351894</v>
      </c>
      <c r="M15" s="13">
        <f>C15+E15+G15+I15+K15</f>
        <v>0</v>
      </c>
      <c r="N15" s="14">
        <f>L15+M15</f>
        <v>347351894</v>
      </c>
      <c r="P15" s="3" t="s">
        <v>12</v>
      </c>
      <c r="Q15" s="2">
        <v>22638</v>
      </c>
      <c r="R15" s="2">
        <v>0</v>
      </c>
      <c r="S15" s="2">
        <v>10336</v>
      </c>
      <c r="T15" s="2">
        <v>0</v>
      </c>
      <c r="U15" s="2">
        <v>5859</v>
      </c>
      <c r="V15" s="2">
        <v>0</v>
      </c>
      <c r="W15" s="2">
        <v>42129</v>
      </c>
      <c r="X15" s="2">
        <v>0</v>
      </c>
      <c r="Y15" s="2">
        <v>3881</v>
      </c>
      <c r="Z15" s="2">
        <v>0</v>
      </c>
      <c r="AA15" s="1">
        <f>Q15+S15+U15+W15+Y15</f>
        <v>84843</v>
      </c>
      <c r="AB15" s="13">
        <f>R15+T15+V15+X15+Z15</f>
        <v>0</v>
      </c>
      <c r="AC15" s="14">
        <f>AA15+AB15</f>
        <v>84843</v>
      </c>
      <c r="AE15" s="3" t="s">
        <v>12</v>
      </c>
      <c r="AF15" s="2">
        <f>IFERROR(B15/Q15, "N.A.")</f>
        <v>4837.0687781606148</v>
      </c>
      <c r="AG15" s="2" t="str">
        <f t="shared" ref="AG15:AR19" si="0">IFERROR(C15/R15, "N.A.")</f>
        <v>N.A.</v>
      </c>
      <c r="AH15" s="2">
        <f t="shared" si="0"/>
        <v>5092.4221168730637</v>
      </c>
      <c r="AI15" s="2" t="str">
        <f t="shared" si="0"/>
        <v>N.A.</v>
      </c>
      <c r="AJ15" s="2">
        <f t="shared" si="0"/>
        <v>5910.4958183990439</v>
      </c>
      <c r="AK15" s="2" t="str">
        <f t="shared" si="0"/>
        <v>N.A.</v>
      </c>
      <c r="AL15" s="2">
        <f t="shared" si="0"/>
        <v>3574.3896365923702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4094.0548306872693</v>
      </c>
      <c r="AQ15" s="13" t="str">
        <f t="shared" si="0"/>
        <v>N.A.</v>
      </c>
      <c r="AR15" s="14">
        <f t="shared" si="0"/>
        <v>4094.0548306872693</v>
      </c>
    </row>
    <row r="16" spans="1:44" ht="15" customHeight="1" thickBot="1" x14ac:dyDescent="0.3">
      <c r="A16" s="3" t="s">
        <v>13</v>
      </c>
      <c r="B16" s="2">
        <v>57861734</v>
      </c>
      <c r="C16" s="2">
        <v>3606720.0000000005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57861734</v>
      </c>
      <c r="M16" s="13">
        <f t="shared" si="1"/>
        <v>3606720.0000000005</v>
      </c>
      <c r="N16" s="14">
        <f t="shared" ref="N16:N18" si="2">L16+M16</f>
        <v>61468454</v>
      </c>
      <c r="P16" s="3" t="s">
        <v>13</v>
      </c>
      <c r="Q16" s="2">
        <v>16619</v>
      </c>
      <c r="R16" s="2">
        <v>844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16619</v>
      </c>
      <c r="AB16" s="13">
        <f t="shared" si="3"/>
        <v>844</v>
      </c>
      <c r="AC16" s="14">
        <f t="shared" ref="AC16:AC18" si="4">AA16+AB16</f>
        <v>17463</v>
      </c>
      <c r="AE16" s="3" t="s">
        <v>13</v>
      </c>
      <c r="AF16" s="2">
        <f t="shared" ref="AF16:AF19" si="5">IFERROR(B16/Q16, "N.A.")</f>
        <v>3481.661592153559</v>
      </c>
      <c r="AG16" s="2">
        <f t="shared" si="0"/>
        <v>4273.3649289099531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3481.661592153559</v>
      </c>
      <c r="AQ16" s="13">
        <f t="shared" si="0"/>
        <v>4273.3649289099531</v>
      </c>
      <c r="AR16" s="14">
        <f t="shared" si="0"/>
        <v>3519.9252133081372</v>
      </c>
    </row>
    <row r="17" spans="1:44" ht="15" customHeight="1" thickBot="1" x14ac:dyDescent="0.3">
      <c r="A17" s="3" t="s">
        <v>14</v>
      </c>
      <c r="B17" s="2">
        <v>233437574.99999994</v>
      </c>
      <c r="C17" s="2">
        <v>1182316239.9999995</v>
      </c>
      <c r="D17" s="2">
        <v>55281193.000000007</v>
      </c>
      <c r="E17" s="2">
        <v>27664770</v>
      </c>
      <c r="F17" s="2"/>
      <c r="G17" s="2">
        <v>52272600.000000022</v>
      </c>
      <c r="H17" s="2"/>
      <c r="I17" s="2">
        <v>83915810.000000015</v>
      </c>
      <c r="J17" s="2">
        <v>0</v>
      </c>
      <c r="K17" s="2"/>
      <c r="L17" s="1">
        <f t="shared" si="1"/>
        <v>288718767.99999994</v>
      </c>
      <c r="M17" s="13">
        <f t="shared" si="1"/>
        <v>1346169419.9999995</v>
      </c>
      <c r="N17" s="14">
        <f t="shared" si="2"/>
        <v>1634888187.9999995</v>
      </c>
      <c r="P17" s="3" t="s">
        <v>14</v>
      </c>
      <c r="Q17" s="2">
        <v>45219</v>
      </c>
      <c r="R17" s="2">
        <v>209087</v>
      </c>
      <c r="S17" s="2">
        <v>9542</v>
      </c>
      <c r="T17" s="2">
        <v>4497</v>
      </c>
      <c r="U17" s="2">
        <v>0</v>
      </c>
      <c r="V17" s="2">
        <v>9219</v>
      </c>
      <c r="W17" s="2">
        <v>0</v>
      </c>
      <c r="X17" s="2">
        <v>12173</v>
      </c>
      <c r="Y17" s="2">
        <v>2858</v>
      </c>
      <c r="Z17" s="2">
        <v>0</v>
      </c>
      <c r="AA17" s="1">
        <f t="shared" si="3"/>
        <v>57619</v>
      </c>
      <c r="AB17" s="13">
        <f t="shared" si="3"/>
        <v>234976</v>
      </c>
      <c r="AC17" s="14">
        <f t="shared" si="4"/>
        <v>292595</v>
      </c>
      <c r="AE17" s="3" t="s">
        <v>14</v>
      </c>
      <c r="AF17" s="2">
        <f t="shared" si="5"/>
        <v>5162.3780932793725</v>
      </c>
      <c r="AG17" s="2">
        <f t="shared" si="0"/>
        <v>5654.6616480221128</v>
      </c>
      <c r="AH17" s="2">
        <f t="shared" si="0"/>
        <v>5793.4597568643894</v>
      </c>
      <c r="AI17" s="2">
        <f t="shared" si="0"/>
        <v>6151.8278852568383</v>
      </c>
      <c r="AJ17" s="2" t="str">
        <f t="shared" si="0"/>
        <v>N.A.</v>
      </c>
      <c r="AK17" s="2">
        <f t="shared" si="0"/>
        <v>5670.0943703221628</v>
      </c>
      <c r="AL17" s="2" t="str">
        <f t="shared" si="0"/>
        <v>N.A.</v>
      </c>
      <c r="AM17" s="2">
        <f t="shared" si="0"/>
        <v>6893.6014129631167</v>
      </c>
      <c r="AN17" s="2">
        <f t="shared" si="0"/>
        <v>0</v>
      </c>
      <c r="AO17" s="2" t="str">
        <f t="shared" si="0"/>
        <v>N.A.</v>
      </c>
      <c r="AP17" s="15">
        <f t="shared" si="0"/>
        <v>5010.8257345667216</v>
      </c>
      <c r="AQ17" s="13">
        <f t="shared" si="0"/>
        <v>5728.9655964864478</v>
      </c>
      <c r="AR17" s="14">
        <f t="shared" si="0"/>
        <v>5587.5465677814027</v>
      </c>
    </row>
    <row r="18" spans="1:44" ht="15" customHeight="1" thickBot="1" x14ac:dyDescent="0.3">
      <c r="A18" s="3" t="s">
        <v>15</v>
      </c>
      <c r="B18" s="2"/>
      <c r="C18" s="2">
        <v>653600</v>
      </c>
      <c r="D18" s="2">
        <v>2601500</v>
      </c>
      <c r="E18" s="2"/>
      <c r="F18" s="2"/>
      <c r="G18" s="2">
        <v>0</v>
      </c>
      <c r="H18" s="2">
        <v>499500</v>
      </c>
      <c r="I18" s="2"/>
      <c r="J18" s="2"/>
      <c r="K18" s="2"/>
      <c r="L18" s="1">
        <f t="shared" si="1"/>
        <v>3101000</v>
      </c>
      <c r="M18" s="13">
        <f t="shared" si="1"/>
        <v>653600</v>
      </c>
      <c r="N18" s="14">
        <f t="shared" si="2"/>
        <v>3754600</v>
      </c>
      <c r="P18" s="3" t="s">
        <v>15</v>
      </c>
      <c r="Q18" s="2">
        <v>0</v>
      </c>
      <c r="R18" s="2">
        <v>95</v>
      </c>
      <c r="S18" s="2">
        <v>121</v>
      </c>
      <c r="T18" s="2">
        <v>0</v>
      </c>
      <c r="U18" s="2">
        <v>0</v>
      </c>
      <c r="V18" s="2">
        <v>88</v>
      </c>
      <c r="W18" s="2">
        <v>111</v>
      </c>
      <c r="X18" s="2">
        <v>0</v>
      </c>
      <c r="Y18" s="2">
        <v>0</v>
      </c>
      <c r="Z18" s="2">
        <v>0</v>
      </c>
      <c r="AA18" s="1">
        <f t="shared" si="3"/>
        <v>232</v>
      </c>
      <c r="AB18" s="13">
        <f t="shared" si="3"/>
        <v>183</v>
      </c>
      <c r="AC18" s="17">
        <f t="shared" si="4"/>
        <v>415</v>
      </c>
      <c r="AE18" s="3" t="s">
        <v>15</v>
      </c>
      <c r="AF18" s="2" t="str">
        <f t="shared" si="5"/>
        <v>N.A.</v>
      </c>
      <c r="AG18" s="2">
        <f t="shared" si="0"/>
        <v>6880</v>
      </c>
      <c r="AH18" s="2">
        <f t="shared" si="0"/>
        <v>21500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4500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13366.379310344828</v>
      </c>
      <c r="AQ18" s="13">
        <f t="shared" si="0"/>
        <v>3571.5846994535518</v>
      </c>
      <c r="AR18" s="14">
        <f t="shared" si="0"/>
        <v>9047.2289156626503</v>
      </c>
    </row>
    <row r="19" spans="1:44" ht="15" customHeight="1" thickBot="1" x14ac:dyDescent="0.3">
      <c r="A19" s="4" t="s">
        <v>16</v>
      </c>
      <c r="B19" s="2">
        <v>400800872.00000006</v>
      </c>
      <c r="C19" s="2">
        <v>1186576560.0000012</v>
      </c>
      <c r="D19" s="2">
        <v>110517967.99999997</v>
      </c>
      <c r="E19" s="2">
        <v>27664770</v>
      </c>
      <c r="F19" s="2">
        <v>34629595</v>
      </c>
      <c r="G19" s="2">
        <v>52272600.000000007</v>
      </c>
      <c r="H19" s="2">
        <v>151084961.00000006</v>
      </c>
      <c r="I19" s="2">
        <v>83915810.000000015</v>
      </c>
      <c r="J19" s="2">
        <v>0</v>
      </c>
      <c r="K19" s="2"/>
      <c r="L19" s="1">
        <f t="shared" ref="L19" si="6">B19+D19+F19+H19+J19</f>
        <v>697033396</v>
      </c>
      <c r="M19" s="13">
        <f t="shared" ref="M19" si="7">C19+E19+G19+I19+K19</f>
        <v>1350429740.0000012</v>
      </c>
      <c r="N19" s="17">
        <f t="shared" ref="N19" si="8">L19+M19</f>
        <v>2047463136.0000012</v>
      </c>
      <c r="P19" s="4" t="s">
        <v>16</v>
      </c>
      <c r="Q19" s="2">
        <v>84476</v>
      </c>
      <c r="R19" s="2">
        <v>210026</v>
      </c>
      <c r="S19" s="2">
        <v>19999</v>
      </c>
      <c r="T19" s="2">
        <v>4497</v>
      </c>
      <c r="U19" s="2">
        <v>5859</v>
      </c>
      <c r="V19" s="2">
        <v>9307</v>
      </c>
      <c r="W19" s="2">
        <v>42240</v>
      </c>
      <c r="X19" s="2">
        <v>12173</v>
      </c>
      <c r="Y19" s="2">
        <v>6739</v>
      </c>
      <c r="Z19" s="2">
        <v>0</v>
      </c>
      <c r="AA19" s="1">
        <f t="shared" ref="AA19" si="9">Q19+S19+U19+W19+Y19</f>
        <v>159313</v>
      </c>
      <c r="AB19" s="13">
        <f t="shared" ref="AB19" si="10">R19+T19+V19+X19+Z19</f>
        <v>236003</v>
      </c>
      <c r="AC19" s="14">
        <f t="shared" ref="AC19" si="11">AA19+AB19</f>
        <v>395316</v>
      </c>
      <c r="AE19" s="4" t="s">
        <v>16</v>
      </c>
      <c r="AF19" s="2">
        <f t="shared" si="5"/>
        <v>4744.5531511908712</v>
      </c>
      <c r="AG19" s="2">
        <f t="shared" si="0"/>
        <v>5649.6650890842147</v>
      </c>
      <c r="AH19" s="2">
        <f t="shared" si="0"/>
        <v>5526.1747087354352</v>
      </c>
      <c r="AI19" s="2">
        <f t="shared" si="0"/>
        <v>6151.8278852568383</v>
      </c>
      <c r="AJ19" s="2">
        <f t="shared" si="0"/>
        <v>5910.4958183990439</v>
      </c>
      <c r="AK19" s="2">
        <f t="shared" si="0"/>
        <v>5616.4822176856142</v>
      </c>
      <c r="AL19" s="2">
        <f t="shared" si="0"/>
        <v>3576.8219933712135</v>
      </c>
      <c r="AM19" s="2">
        <f t="shared" si="0"/>
        <v>6893.6014129631167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4375.2449329307719</v>
      </c>
      <c r="AQ19" s="13">
        <f t="shared" ref="AQ19" si="13">IFERROR(M19/AB19, "N.A.")</f>
        <v>5722.0871768579264</v>
      </c>
      <c r="AR19" s="14">
        <f t="shared" ref="AR19" si="14">IFERROR(N19/AC19, "N.A.")</f>
        <v>5179.3075311902403</v>
      </c>
    </row>
    <row r="20" spans="1:44" ht="15" customHeight="1" thickBot="1" x14ac:dyDescent="0.3">
      <c r="A20" s="5" t="s">
        <v>0</v>
      </c>
      <c r="B20" s="24">
        <f>B19+C19</f>
        <v>1587377432.0000012</v>
      </c>
      <c r="C20" s="26"/>
      <c r="D20" s="24">
        <f>D19+E19</f>
        <v>138182737.99999997</v>
      </c>
      <c r="E20" s="26"/>
      <c r="F20" s="24">
        <f>F19+G19</f>
        <v>86902195</v>
      </c>
      <c r="G20" s="26"/>
      <c r="H20" s="24">
        <f>H19+I19</f>
        <v>235000771.00000006</v>
      </c>
      <c r="I20" s="26"/>
      <c r="J20" s="24">
        <f>J19+K19</f>
        <v>0</v>
      </c>
      <c r="K20" s="26"/>
      <c r="L20" s="24">
        <f>L19+M19</f>
        <v>2047463136.0000012</v>
      </c>
      <c r="M20" s="25"/>
      <c r="N20" s="18">
        <f>B20+D20+F20+H20+J20</f>
        <v>2047463136.0000012</v>
      </c>
      <c r="P20" s="5" t="s">
        <v>0</v>
      </c>
      <c r="Q20" s="24">
        <f>Q19+R19</f>
        <v>294502</v>
      </c>
      <c r="R20" s="26"/>
      <c r="S20" s="24">
        <f>S19+T19</f>
        <v>24496</v>
      </c>
      <c r="T20" s="26"/>
      <c r="U20" s="24">
        <f>U19+V19</f>
        <v>15166</v>
      </c>
      <c r="V20" s="26"/>
      <c r="W20" s="24">
        <f>W19+X19</f>
        <v>54413</v>
      </c>
      <c r="X20" s="26"/>
      <c r="Y20" s="24">
        <f>Y19+Z19</f>
        <v>6739</v>
      </c>
      <c r="Z20" s="26"/>
      <c r="AA20" s="24">
        <f>AA19+AB19</f>
        <v>395316</v>
      </c>
      <c r="AB20" s="26"/>
      <c r="AC20" s="19">
        <f>Q20+S20+U20+W20+Y20</f>
        <v>395316</v>
      </c>
      <c r="AE20" s="5" t="s">
        <v>0</v>
      </c>
      <c r="AF20" s="27">
        <f>IFERROR(B20/Q20,"N.A.")</f>
        <v>5390.0395650963364</v>
      </c>
      <c r="AG20" s="28"/>
      <c r="AH20" s="27">
        <f>IFERROR(D20/S20,"N.A.")</f>
        <v>5641.0327400391889</v>
      </c>
      <c r="AI20" s="28"/>
      <c r="AJ20" s="27">
        <f>IFERROR(F20/U20,"N.A.")</f>
        <v>5730.066926018726</v>
      </c>
      <c r="AK20" s="28"/>
      <c r="AL20" s="27">
        <f>IFERROR(H20/W20,"N.A.")</f>
        <v>4318.8350394207282</v>
      </c>
      <c r="AM20" s="28"/>
      <c r="AN20" s="27">
        <f>IFERROR(J20/Y20,"N.A.")</f>
        <v>0</v>
      </c>
      <c r="AO20" s="28"/>
      <c r="AP20" s="27">
        <f>IFERROR(L20/AA20,"N.A.")</f>
        <v>5179.3075311902403</v>
      </c>
      <c r="AQ20" s="28"/>
      <c r="AR20" s="16">
        <f>IFERROR(N20/AC20, "N.A.")</f>
        <v>5179.3075311902403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97267590</v>
      </c>
      <c r="C27" s="2"/>
      <c r="D27" s="2">
        <v>50605015.000000007</v>
      </c>
      <c r="E27" s="2"/>
      <c r="F27" s="2">
        <v>33574160.000000007</v>
      </c>
      <c r="G27" s="2"/>
      <c r="H27" s="2">
        <v>104161033.00000003</v>
      </c>
      <c r="I27" s="2"/>
      <c r="J27" s="2">
        <v>0</v>
      </c>
      <c r="K27" s="2"/>
      <c r="L27" s="1">
        <f>B27+D27+F27+H27+J27</f>
        <v>285607798</v>
      </c>
      <c r="M27" s="13">
        <f>C27+E27+G27+I27+K27</f>
        <v>0</v>
      </c>
      <c r="N27" s="14">
        <f>L27+M27</f>
        <v>285607798</v>
      </c>
      <c r="P27" s="3" t="s">
        <v>12</v>
      </c>
      <c r="Q27" s="2">
        <v>18701</v>
      </c>
      <c r="R27" s="2">
        <v>0</v>
      </c>
      <c r="S27" s="2">
        <v>9445</v>
      </c>
      <c r="T27" s="2">
        <v>0</v>
      </c>
      <c r="U27" s="2">
        <v>5284</v>
      </c>
      <c r="V27" s="2">
        <v>0</v>
      </c>
      <c r="W27" s="2">
        <v>23959</v>
      </c>
      <c r="X27" s="2">
        <v>0</v>
      </c>
      <c r="Y27" s="2">
        <v>1175</v>
      </c>
      <c r="Z27" s="2">
        <v>0</v>
      </c>
      <c r="AA27" s="1">
        <f>Q27+S27+U27+W27+Y27</f>
        <v>58564</v>
      </c>
      <c r="AB27" s="13">
        <f>R27+T27+V27+X27+Z27</f>
        <v>0</v>
      </c>
      <c r="AC27" s="14">
        <f>AA27+AB27</f>
        <v>58564</v>
      </c>
      <c r="AE27" s="3" t="s">
        <v>12</v>
      </c>
      <c r="AF27" s="2">
        <f>IFERROR(B27/Q27, "N.A.")</f>
        <v>5201.1972621784935</v>
      </c>
      <c r="AG27" s="2" t="str">
        <f t="shared" ref="AG27:AR31" si="15">IFERROR(C27/R27, "N.A.")</f>
        <v>N.A.</v>
      </c>
      <c r="AH27" s="2">
        <f t="shared" si="15"/>
        <v>5357.8628904182115</v>
      </c>
      <c r="AI27" s="2" t="str">
        <f t="shared" si="15"/>
        <v>N.A.</v>
      </c>
      <c r="AJ27" s="2">
        <f t="shared" si="15"/>
        <v>6353.9288417865264</v>
      </c>
      <c r="AK27" s="2" t="str">
        <f t="shared" si="15"/>
        <v>N.A.</v>
      </c>
      <c r="AL27" s="2">
        <f t="shared" si="15"/>
        <v>4347.4699695312838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4876.8492247797285</v>
      </c>
      <c r="AQ27" s="13" t="str">
        <f t="shared" si="15"/>
        <v>N.A.</v>
      </c>
      <c r="AR27" s="14">
        <f t="shared" si="15"/>
        <v>4876.8492247797285</v>
      </c>
    </row>
    <row r="28" spans="1:44" ht="15" customHeight="1" thickBot="1" x14ac:dyDescent="0.3">
      <c r="A28" s="3" t="s">
        <v>13</v>
      </c>
      <c r="B28" s="2">
        <v>7127559.9999999981</v>
      </c>
      <c r="C28" s="2">
        <v>870750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7127559.9999999981</v>
      </c>
      <c r="M28" s="13">
        <f t="shared" si="16"/>
        <v>870750</v>
      </c>
      <c r="N28" s="14">
        <f t="shared" ref="N28:N30" si="17">L28+M28</f>
        <v>7998309.9999999981</v>
      </c>
      <c r="P28" s="3" t="s">
        <v>13</v>
      </c>
      <c r="Q28" s="2">
        <v>1474</v>
      </c>
      <c r="R28" s="2">
        <v>135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1474</v>
      </c>
      <c r="AB28" s="13">
        <f t="shared" si="18"/>
        <v>135</v>
      </c>
      <c r="AC28" s="14">
        <f t="shared" ref="AC28:AC30" si="19">AA28+AB28</f>
        <v>1609</v>
      </c>
      <c r="AE28" s="3" t="s">
        <v>13</v>
      </c>
      <c r="AF28" s="2">
        <f t="shared" ref="AF28:AF31" si="20">IFERROR(B28/Q28, "N.A.")</f>
        <v>4835.5223880597005</v>
      </c>
      <c r="AG28" s="2">
        <f t="shared" si="15"/>
        <v>6450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4835.5223880597005</v>
      </c>
      <c r="AQ28" s="13">
        <f t="shared" si="15"/>
        <v>6450</v>
      </c>
      <c r="AR28" s="14">
        <f t="shared" si="15"/>
        <v>4970.9819763828455</v>
      </c>
    </row>
    <row r="29" spans="1:44" ht="15" customHeight="1" thickBot="1" x14ac:dyDescent="0.3">
      <c r="A29" s="3" t="s">
        <v>14</v>
      </c>
      <c r="B29" s="2">
        <v>148100154.99999991</v>
      </c>
      <c r="C29" s="2">
        <v>758674695.9999994</v>
      </c>
      <c r="D29" s="2">
        <v>40846882.999999985</v>
      </c>
      <c r="E29" s="2">
        <v>18075770.000000004</v>
      </c>
      <c r="F29" s="2"/>
      <c r="G29" s="2">
        <v>46581099.999999978</v>
      </c>
      <c r="H29" s="2"/>
      <c r="I29" s="2">
        <v>65002979.999999993</v>
      </c>
      <c r="J29" s="2">
        <v>0</v>
      </c>
      <c r="K29" s="2"/>
      <c r="L29" s="1">
        <f t="shared" si="16"/>
        <v>188947037.99999988</v>
      </c>
      <c r="M29" s="13">
        <f t="shared" si="16"/>
        <v>888334545.9999994</v>
      </c>
      <c r="N29" s="14">
        <f t="shared" si="17"/>
        <v>1077281583.9999993</v>
      </c>
      <c r="P29" s="3" t="s">
        <v>14</v>
      </c>
      <c r="Q29" s="2">
        <v>26975</v>
      </c>
      <c r="R29" s="2">
        <v>130994</v>
      </c>
      <c r="S29" s="2">
        <v>6808</v>
      </c>
      <c r="T29" s="2">
        <v>3129</v>
      </c>
      <c r="U29" s="2">
        <v>0</v>
      </c>
      <c r="V29" s="2">
        <v>7439</v>
      </c>
      <c r="W29" s="2">
        <v>0</v>
      </c>
      <c r="X29" s="2">
        <v>8166</v>
      </c>
      <c r="Y29" s="2">
        <v>966</v>
      </c>
      <c r="Z29" s="2">
        <v>0</v>
      </c>
      <c r="AA29" s="1">
        <f t="shared" si="18"/>
        <v>34749</v>
      </c>
      <c r="AB29" s="13">
        <f t="shared" si="18"/>
        <v>149728</v>
      </c>
      <c r="AC29" s="14">
        <f t="shared" si="19"/>
        <v>184477</v>
      </c>
      <c r="AE29" s="3" t="s">
        <v>14</v>
      </c>
      <c r="AF29" s="2">
        <f t="shared" si="20"/>
        <v>5490.2745134383658</v>
      </c>
      <c r="AG29" s="2">
        <f t="shared" si="15"/>
        <v>5791.6751606943781</v>
      </c>
      <c r="AH29" s="2">
        <f t="shared" si="15"/>
        <v>5999.8359283196214</v>
      </c>
      <c r="AI29" s="2">
        <f t="shared" si="15"/>
        <v>5776.8520294023665</v>
      </c>
      <c r="AJ29" s="2" t="str">
        <f t="shared" si="15"/>
        <v>N.A.</v>
      </c>
      <c r="AK29" s="2">
        <f t="shared" si="15"/>
        <v>6261.7421696464553</v>
      </c>
      <c r="AL29" s="2" t="str">
        <f t="shared" si="15"/>
        <v>N.A.</v>
      </c>
      <c r="AM29" s="2">
        <f t="shared" si="15"/>
        <v>7960.1983835415131</v>
      </c>
      <c r="AN29" s="2">
        <f t="shared" si="15"/>
        <v>0</v>
      </c>
      <c r="AO29" s="2" t="str">
        <f t="shared" si="15"/>
        <v>N.A.</v>
      </c>
      <c r="AP29" s="15">
        <f t="shared" si="15"/>
        <v>5437.4813088146384</v>
      </c>
      <c r="AQ29" s="13">
        <f t="shared" si="15"/>
        <v>5932.9887930113237</v>
      </c>
      <c r="AR29" s="14">
        <f t="shared" si="15"/>
        <v>5839.6525528927687</v>
      </c>
    </row>
    <row r="30" spans="1:44" ht="15" customHeight="1" thickBot="1" x14ac:dyDescent="0.3">
      <c r="A30" s="3" t="s">
        <v>15</v>
      </c>
      <c r="B30" s="2"/>
      <c r="C30" s="2">
        <v>653600</v>
      </c>
      <c r="D30" s="2">
        <v>2601500</v>
      </c>
      <c r="E30" s="2"/>
      <c r="F30" s="2"/>
      <c r="G30" s="2">
        <v>0</v>
      </c>
      <c r="H30" s="2">
        <v>499500</v>
      </c>
      <c r="I30" s="2"/>
      <c r="J30" s="2"/>
      <c r="K30" s="2"/>
      <c r="L30" s="1">
        <f t="shared" si="16"/>
        <v>3101000</v>
      </c>
      <c r="M30" s="13">
        <f t="shared" si="16"/>
        <v>653600</v>
      </c>
      <c r="N30" s="14">
        <f t="shared" si="17"/>
        <v>3754600</v>
      </c>
      <c r="P30" s="3" t="s">
        <v>15</v>
      </c>
      <c r="Q30" s="2">
        <v>0</v>
      </c>
      <c r="R30" s="2">
        <v>95</v>
      </c>
      <c r="S30" s="2">
        <v>121</v>
      </c>
      <c r="T30" s="2">
        <v>0</v>
      </c>
      <c r="U30" s="2">
        <v>0</v>
      </c>
      <c r="V30" s="2">
        <v>88</v>
      </c>
      <c r="W30" s="2">
        <v>111</v>
      </c>
      <c r="X30" s="2">
        <v>0</v>
      </c>
      <c r="Y30" s="2">
        <v>0</v>
      </c>
      <c r="Z30" s="2">
        <v>0</v>
      </c>
      <c r="AA30" s="1">
        <f t="shared" si="18"/>
        <v>232</v>
      </c>
      <c r="AB30" s="13">
        <f t="shared" si="18"/>
        <v>183</v>
      </c>
      <c r="AC30" s="17">
        <f t="shared" si="19"/>
        <v>415</v>
      </c>
      <c r="AE30" s="3" t="s">
        <v>15</v>
      </c>
      <c r="AF30" s="2" t="str">
        <f t="shared" si="20"/>
        <v>N.A.</v>
      </c>
      <c r="AG30" s="2">
        <f t="shared" si="15"/>
        <v>6880</v>
      </c>
      <c r="AH30" s="2">
        <f t="shared" si="15"/>
        <v>21500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4500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13366.379310344828</v>
      </c>
      <c r="AQ30" s="13">
        <f t="shared" si="15"/>
        <v>3571.5846994535518</v>
      </c>
      <c r="AR30" s="14">
        <f t="shared" si="15"/>
        <v>9047.2289156626503</v>
      </c>
    </row>
    <row r="31" spans="1:44" ht="15" customHeight="1" thickBot="1" x14ac:dyDescent="0.3">
      <c r="A31" s="4" t="s">
        <v>16</v>
      </c>
      <c r="B31" s="2">
        <v>252495304.99999985</v>
      </c>
      <c r="C31" s="2">
        <v>760199045.99999988</v>
      </c>
      <c r="D31" s="2">
        <v>94053398.000000015</v>
      </c>
      <c r="E31" s="2">
        <v>18075770.000000004</v>
      </c>
      <c r="F31" s="2">
        <v>33574160.000000007</v>
      </c>
      <c r="G31" s="2">
        <v>46581099.999999985</v>
      </c>
      <c r="H31" s="2">
        <v>104660532.99999997</v>
      </c>
      <c r="I31" s="2">
        <v>65002979.999999993</v>
      </c>
      <c r="J31" s="2">
        <v>0</v>
      </c>
      <c r="K31" s="2"/>
      <c r="L31" s="1">
        <f t="shared" ref="L31" si="21">B31+D31+F31+H31+J31</f>
        <v>484783395.99999988</v>
      </c>
      <c r="M31" s="13">
        <f t="shared" ref="M31" si="22">C31+E31+G31+I31+K31</f>
        <v>889858895.99999988</v>
      </c>
      <c r="N31" s="17">
        <f t="shared" ref="N31" si="23">L31+M31</f>
        <v>1374642291.9999998</v>
      </c>
      <c r="P31" s="4" t="s">
        <v>16</v>
      </c>
      <c r="Q31" s="2">
        <v>47150</v>
      </c>
      <c r="R31" s="2">
        <v>131224</v>
      </c>
      <c r="S31" s="2">
        <v>16374</v>
      </c>
      <c r="T31" s="2">
        <v>3129</v>
      </c>
      <c r="U31" s="2">
        <v>5284</v>
      </c>
      <c r="V31" s="2">
        <v>7527</v>
      </c>
      <c r="W31" s="2">
        <v>24070</v>
      </c>
      <c r="X31" s="2">
        <v>8166</v>
      </c>
      <c r="Y31" s="2">
        <v>2141</v>
      </c>
      <c r="Z31" s="2">
        <v>0</v>
      </c>
      <c r="AA31" s="1">
        <f t="shared" ref="AA31" si="24">Q31+S31+U31+W31+Y31</f>
        <v>95019</v>
      </c>
      <c r="AB31" s="13">
        <f t="shared" ref="AB31" si="25">R31+T31+V31+X31+Z31</f>
        <v>150046</v>
      </c>
      <c r="AC31" s="14">
        <f t="shared" ref="AC31" si="26">AA31+AB31</f>
        <v>245065</v>
      </c>
      <c r="AE31" s="4" t="s">
        <v>16</v>
      </c>
      <c r="AF31" s="2">
        <f t="shared" si="20"/>
        <v>5355.1496288441112</v>
      </c>
      <c r="AG31" s="2">
        <f t="shared" si="15"/>
        <v>5793.1403249405585</v>
      </c>
      <c r="AH31" s="2">
        <f t="shared" si="15"/>
        <v>5744.0697447172352</v>
      </c>
      <c r="AI31" s="2">
        <f t="shared" si="15"/>
        <v>5776.8520294023665</v>
      </c>
      <c r="AJ31" s="2">
        <f t="shared" si="15"/>
        <v>6353.9288417865264</v>
      </c>
      <c r="AK31" s="2">
        <f t="shared" si="15"/>
        <v>6188.5346087418602</v>
      </c>
      <c r="AL31" s="2">
        <f t="shared" si="15"/>
        <v>4348.1733693394253</v>
      </c>
      <c r="AM31" s="2">
        <f t="shared" si="15"/>
        <v>7960.1983835415131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5101.9627232448238</v>
      </c>
      <c r="AQ31" s="13">
        <f t="shared" ref="AQ31" si="28">IFERROR(M31/AB31, "N.A.")</f>
        <v>5930.5739306612631</v>
      </c>
      <c r="AR31" s="14">
        <f t="shared" ref="AR31" si="29">IFERROR(N31/AC31, "N.A.")</f>
        <v>5609.2966845530764</v>
      </c>
    </row>
    <row r="32" spans="1:44" ht="15" customHeight="1" thickBot="1" x14ac:dyDescent="0.3">
      <c r="A32" s="5" t="s">
        <v>0</v>
      </c>
      <c r="B32" s="24">
        <f>B31+C31</f>
        <v>1012694350.9999998</v>
      </c>
      <c r="C32" s="26"/>
      <c r="D32" s="24">
        <f>D31+E31</f>
        <v>112129168.00000001</v>
      </c>
      <c r="E32" s="26"/>
      <c r="F32" s="24">
        <f>F31+G31</f>
        <v>80155260</v>
      </c>
      <c r="G32" s="26"/>
      <c r="H32" s="24">
        <f>H31+I31</f>
        <v>169663512.99999997</v>
      </c>
      <c r="I32" s="26"/>
      <c r="J32" s="24">
        <f>J31+K31</f>
        <v>0</v>
      </c>
      <c r="K32" s="26"/>
      <c r="L32" s="24">
        <f>L31+M31</f>
        <v>1374642291.9999998</v>
      </c>
      <c r="M32" s="25"/>
      <c r="N32" s="18">
        <f>B32+D32+F32+H32+J32</f>
        <v>1374642291.9999998</v>
      </c>
      <c r="P32" s="5" t="s">
        <v>0</v>
      </c>
      <c r="Q32" s="24">
        <f>Q31+R31</f>
        <v>178374</v>
      </c>
      <c r="R32" s="26"/>
      <c r="S32" s="24">
        <f>S31+T31</f>
        <v>19503</v>
      </c>
      <c r="T32" s="26"/>
      <c r="U32" s="24">
        <f>U31+V31</f>
        <v>12811</v>
      </c>
      <c r="V32" s="26"/>
      <c r="W32" s="24">
        <f>W31+X31</f>
        <v>32236</v>
      </c>
      <c r="X32" s="26"/>
      <c r="Y32" s="24">
        <f>Y31+Z31</f>
        <v>2141</v>
      </c>
      <c r="Z32" s="26"/>
      <c r="AA32" s="24">
        <f>AA31+AB31</f>
        <v>245065</v>
      </c>
      <c r="AB32" s="26"/>
      <c r="AC32" s="19">
        <f>Q32+S32+U32+W32+Y32</f>
        <v>245065</v>
      </c>
      <c r="AE32" s="5" t="s">
        <v>0</v>
      </c>
      <c r="AF32" s="27">
        <f>IFERROR(B32/Q32,"N.A.")</f>
        <v>5677.3652606321539</v>
      </c>
      <c r="AG32" s="28"/>
      <c r="AH32" s="27">
        <f>IFERROR(D32/S32,"N.A.")</f>
        <v>5749.3292314002983</v>
      </c>
      <c r="AI32" s="28"/>
      <c r="AJ32" s="27">
        <f>IFERROR(F32/U32,"N.A.")</f>
        <v>6256.7527905706038</v>
      </c>
      <c r="AK32" s="28"/>
      <c r="AL32" s="27">
        <f>IFERROR(H32/W32,"N.A.")</f>
        <v>5263.168910534805</v>
      </c>
      <c r="AM32" s="28"/>
      <c r="AN32" s="27">
        <f>IFERROR(J32/Y32,"N.A.")</f>
        <v>0</v>
      </c>
      <c r="AO32" s="28"/>
      <c r="AP32" s="27">
        <f>IFERROR(L32/AA32,"N.A.")</f>
        <v>5609.2966845530764</v>
      </c>
      <c r="AQ32" s="28"/>
      <c r="AR32" s="16">
        <f>IFERROR(N32/AC32, "N.A.")</f>
        <v>5609.2966845530764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12233972.999999998</v>
      </c>
      <c r="C39" s="2"/>
      <c r="D39" s="2">
        <v>2030259.9999999998</v>
      </c>
      <c r="E39" s="2"/>
      <c r="F39" s="2">
        <v>1055435</v>
      </c>
      <c r="G39" s="2"/>
      <c r="H39" s="2">
        <v>46424427.999999993</v>
      </c>
      <c r="I39" s="2"/>
      <c r="J39" s="2">
        <v>0</v>
      </c>
      <c r="K39" s="2"/>
      <c r="L39" s="1">
        <f>B39+D39+F39+H39+J39</f>
        <v>61744095.999999993</v>
      </c>
      <c r="M39" s="13">
        <f>C39+E39+G39+I39+K39</f>
        <v>0</v>
      </c>
      <c r="N39" s="14">
        <f>L39+M39</f>
        <v>61744095.999999993</v>
      </c>
      <c r="P39" s="3" t="s">
        <v>12</v>
      </c>
      <c r="Q39" s="2">
        <v>3937</v>
      </c>
      <c r="R39" s="2">
        <v>0</v>
      </c>
      <c r="S39" s="2">
        <v>891</v>
      </c>
      <c r="T39" s="2">
        <v>0</v>
      </c>
      <c r="U39" s="2">
        <v>575</v>
      </c>
      <c r="V39" s="2">
        <v>0</v>
      </c>
      <c r="W39" s="2">
        <v>18170</v>
      </c>
      <c r="X39" s="2">
        <v>0</v>
      </c>
      <c r="Y39" s="2">
        <v>2706</v>
      </c>
      <c r="Z39" s="2">
        <v>0</v>
      </c>
      <c r="AA39" s="1">
        <f>Q39+S39+U39+W39+Y39</f>
        <v>26279</v>
      </c>
      <c r="AB39" s="13">
        <f>R39+T39+V39+X39+Z39</f>
        <v>0</v>
      </c>
      <c r="AC39" s="14">
        <f>AA39+AB39</f>
        <v>26279</v>
      </c>
      <c r="AE39" s="3" t="s">
        <v>12</v>
      </c>
      <c r="AF39" s="2">
        <f>IFERROR(B39/Q39, "N.A.")</f>
        <v>3107.4353568707133</v>
      </c>
      <c r="AG39" s="2" t="str">
        <f t="shared" ref="AG39:AR43" si="30">IFERROR(C39/R39, "N.A.")</f>
        <v>N.A.</v>
      </c>
      <c r="AH39" s="2">
        <f t="shared" si="30"/>
        <v>2278.630751964085</v>
      </c>
      <c r="AI39" s="2" t="str">
        <f t="shared" si="30"/>
        <v>N.A.</v>
      </c>
      <c r="AJ39" s="2">
        <f t="shared" si="30"/>
        <v>1835.5391304347827</v>
      </c>
      <c r="AK39" s="2" t="str">
        <f t="shared" si="30"/>
        <v>N.A.</v>
      </c>
      <c r="AL39" s="2">
        <f t="shared" si="30"/>
        <v>2555.0042927903132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2349.5603333460176</v>
      </c>
      <c r="AQ39" s="13" t="str">
        <f t="shared" si="30"/>
        <v>N.A.</v>
      </c>
      <c r="AR39" s="14">
        <f t="shared" si="30"/>
        <v>2349.5603333460176</v>
      </c>
    </row>
    <row r="40" spans="1:44" ht="15" customHeight="1" thickBot="1" x14ac:dyDescent="0.3">
      <c r="A40" s="3" t="s">
        <v>13</v>
      </c>
      <c r="B40" s="2">
        <v>50734174</v>
      </c>
      <c r="C40" s="2">
        <v>2735970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50734174</v>
      </c>
      <c r="M40" s="13">
        <f t="shared" si="31"/>
        <v>2735970</v>
      </c>
      <c r="N40" s="14">
        <f t="shared" ref="N40:N42" si="32">L40+M40</f>
        <v>53470144</v>
      </c>
      <c r="P40" s="3" t="s">
        <v>13</v>
      </c>
      <c r="Q40" s="2">
        <v>15145</v>
      </c>
      <c r="R40" s="2">
        <v>709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15145</v>
      </c>
      <c r="AB40" s="13">
        <f t="shared" si="33"/>
        <v>709</v>
      </c>
      <c r="AC40" s="14">
        <f t="shared" ref="AC40:AC42" si="34">AA40+AB40</f>
        <v>15854</v>
      </c>
      <c r="AE40" s="3" t="s">
        <v>13</v>
      </c>
      <c r="AF40" s="2">
        <f t="shared" ref="AF40:AF43" si="35">IFERROR(B40/Q40, "N.A.")</f>
        <v>3349.8959392538791</v>
      </c>
      <c r="AG40" s="2">
        <f t="shared" si="30"/>
        <v>3858.9139633286318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3349.8959392538791</v>
      </c>
      <c r="AQ40" s="13">
        <f t="shared" si="30"/>
        <v>3858.9139633286318</v>
      </c>
      <c r="AR40" s="14">
        <f t="shared" si="30"/>
        <v>3372.6595181026869</v>
      </c>
    </row>
    <row r="41" spans="1:44" ht="15" customHeight="1" thickBot="1" x14ac:dyDescent="0.3">
      <c r="A41" s="3" t="s">
        <v>14</v>
      </c>
      <c r="B41" s="2">
        <v>85337419.99999997</v>
      </c>
      <c r="C41" s="2">
        <v>423641543.99999994</v>
      </c>
      <c r="D41" s="2">
        <v>14434310.000000002</v>
      </c>
      <c r="E41" s="2">
        <v>9589000.0000000019</v>
      </c>
      <c r="F41" s="2"/>
      <c r="G41" s="2">
        <v>5691500</v>
      </c>
      <c r="H41" s="2"/>
      <c r="I41" s="2">
        <v>18912829.999999993</v>
      </c>
      <c r="J41" s="2">
        <v>0</v>
      </c>
      <c r="K41" s="2"/>
      <c r="L41" s="1">
        <f t="shared" si="31"/>
        <v>99771729.99999997</v>
      </c>
      <c r="M41" s="13">
        <f t="shared" si="31"/>
        <v>457834873.99999994</v>
      </c>
      <c r="N41" s="14">
        <f t="shared" si="32"/>
        <v>557606603.99999988</v>
      </c>
      <c r="P41" s="3" t="s">
        <v>14</v>
      </c>
      <c r="Q41" s="2">
        <v>18244</v>
      </c>
      <c r="R41" s="2">
        <v>78093</v>
      </c>
      <c r="S41" s="2">
        <v>2734</v>
      </c>
      <c r="T41" s="2">
        <v>1368</v>
      </c>
      <c r="U41" s="2">
        <v>0</v>
      </c>
      <c r="V41" s="2">
        <v>1780</v>
      </c>
      <c r="W41" s="2">
        <v>0</v>
      </c>
      <c r="X41" s="2">
        <v>4007</v>
      </c>
      <c r="Y41" s="2">
        <v>1892</v>
      </c>
      <c r="Z41" s="2">
        <v>0</v>
      </c>
      <c r="AA41" s="1">
        <f t="shared" si="33"/>
        <v>22870</v>
      </c>
      <c r="AB41" s="13">
        <f t="shared" si="33"/>
        <v>85248</v>
      </c>
      <c r="AC41" s="14">
        <f t="shared" si="34"/>
        <v>108118</v>
      </c>
      <c r="AE41" s="3" t="s">
        <v>14</v>
      </c>
      <c r="AF41" s="2">
        <f t="shared" si="35"/>
        <v>4677.5608419206301</v>
      </c>
      <c r="AG41" s="2">
        <f t="shared" si="30"/>
        <v>5424.8337751142863</v>
      </c>
      <c r="AH41" s="2">
        <f t="shared" si="30"/>
        <v>5279.557425018289</v>
      </c>
      <c r="AI41" s="2">
        <f t="shared" si="30"/>
        <v>7009.50292397661</v>
      </c>
      <c r="AJ41" s="2" t="str">
        <f t="shared" si="30"/>
        <v>N.A.</v>
      </c>
      <c r="AK41" s="2">
        <f t="shared" si="30"/>
        <v>3197.4719101123596</v>
      </c>
      <c r="AL41" s="2" t="str">
        <f t="shared" si="30"/>
        <v>N.A.</v>
      </c>
      <c r="AM41" s="2">
        <f t="shared" si="30"/>
        <v>4719.9475917144973</v>
      </c>
      <c r="AN41" s="2">
        <f t="shared" si="30"/>
        <v>0</v>
      </c>
      <c r="AO41" s="2" t="str">
        <f t="shared" si="30"/>
        <v>N.A.</v>
      </c>
      <c r="AP41" s="15">
        <f t="shared" si="30"/>
        <v>4362.5592479230418</v>
      </c>
      <c r="AQ41" s="13">
        <f t="shared" si="30"/>
        <v>5370.6230527402395</v>
      </c>
      <c r="AR41" s="14">
        <f t="shared" si="30"/>
        <v>5157.3891858894904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148305567</v>
      </c>
      <c r="C43" s="2">
        <v>426377513.99999958</v>
      </c>
      <c r="D43" s="2">
        <v>16464570.000000004</v>
      </c>
      <c r="E43" s="2">
        <v>9589000.0000000019</v>
      </c>
      <c r="F43" s="2">
        <v>1055435</v>
      </c>
      <c r="G43" s="2">
        <v>5691500</v>
      </c>
      <c r="H43" s="2">
        <v>46424427.999999993</v>
      </c>
      <c r="I43" s="2">
        <v>18912829.999999993</v>
      </c>
      <c r="J43" s="2">
        <v>0</v>
      </c>
      <c r="K43" s="2"/>
      <c r="L43" s="1">
        <f t="shared" ref="L43" si="36">B43+D43+F43+H43+J43</f>
        <v>212250000</v>
      </c>
      <c r="M43" s="13">
        <f t="shared" ref="M43" si="37">C43+E43+G43+I43+K43</f>
        <v>460570843.99999958</v>
      </c>
      <c r="N43" s="17">
        <f t="shared" ref="N43" si="38">L43+M43</f>
        <v>672820843.99999952</v>
      </c>
      <c r="P43" s="4" t="s">
        <v>16</v>
      </c>
      <c r="Q43" s="2">
        <v>37326</v>
      </c>
      <c r="R43" s="2">
        <v>78802</v>
      </c>
      <c r="S43" s="2">
        <v>3625</v>
      </c>
      <c r="T43" s="2">
        <v>1368</v>
      </c>
      <c r="U43" s="2">
        <v>575</v>
      </c>
      <c r="V43" s="2">
        <v>1780</v>
      </c>
      <c r="W43" s="2">
        <v>18170</v>
      </c>
      <c r="X43" s="2">
        <v>4007</v>
      </c>
      <c r="Y43" s="2">
        <v>4598</v>
      </c>
      <c r="Z43" s="2">
        <v>0</v>
      </c>
      <c r="AA43" s="1">
        <f t="shared" ref="AA43" si="39">Q43+S43+U43+W43+Y43</f>
        <v>64294</v>
      </c>
      <c r="AB43" s="13">
        <f t="shared" ref="AB43" si="40">R43+T43+V43+X43+Z43</f>
        <v>85957</v>
      </c>
      <c r="AC43" s="17">
        <f t="shared" ref="AC43" si="41">AA43+AB43</f>
        <v>150251</v>
      </c>
      <c r="AE43" s="4" t="s">
        <v>16</v>
      </c>
      <c r="AF43" s="2">
        <f t="shared" si="35"/>
        <v>3973.2510046616298</v>
      </c>
      <c r="AG43" s="2">
        <f t="shared" si="30"/>
        <v>5410.7448288114465</v>
      </c>
      <c r="AH43" s="2">
        <f t="shared" si="30"/>
        <v>4541.9503448275873</v>
      </c>
      <c r="AI43" s="2">
        <f t="shared" si="30"/>
        <v>7009.50292397661</v>
      </c>
      <c r="AJ43" s="2">
        <f t="shared" si="30"/>
        <v>1835.5391304347827</v>
      </c>
      <c r="AK43" s="2">
        <f t="shared" si="30"/>
        <v>3197.4719101123596</v>
      </c>
      <c r="AL43" s="2">
        <f t="shared" si="30"/>
        <v>2555.0042927903132</v>
      </c>
      <c r="AM43" s="2">
        <f t="shared" si="30"/>
        <v>4719.9475917144973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3301.2411733598778</v>
      </c>
      <c r="AQ43" s="13">
        <f t="shared" ref="AQ43" si="43">IFERROR(M43/AB43, "N.A.")</f>
        <v>5358.1540072361713</v>
      </c>
      <c r="AR43" s="14">
        <f t="shared" ref="AR43" si="44">IFERROR(N43/AC43, "N.A.")</f>
        <v>4477.97914156977</v>
      </c>
    </row>
    <row r="44" spans="1:44" ht="15" customHeight="1" thickBot="1" x14ac:dyDescent="0.3">
      <c r="A44" s="5" t="s">
        <v>0</v>
      </c>
      <c r="B44" s="24">
        <f>B43+C43</f>
        <v>574683080.99999952</v>
      </c>
      <c r="C44" s="26"/>
      <c r="D44" s="24">
        <f>D43+E43</f>
        <v>26053570.000000007</v>
      </c>
      <c r="E44" s="26"/>
      <c r="F44" s="24">
        <f>F43+G43</f>
        <v>6746935</v>
      </c>
      <c r="G44" s="26"/>
      <c r="H44" s="24">
        <f>H43+I43</f>
        <v>65337257.999999985</v>
      </c>
      <c r="I44" s="26"/>
      <c r="J44" s="24">
        <f>J43+K43</f>
        <v>0</v>
      </c>
      <c r="K44" s="26"/>
      <c r="L44" s="24">
        <f>L43+M43</f>
        <v>672820843.99999952</v>
      </c>
      <c r="M44" s="25"/>
      <c r="N44" s="18">
        <f>B44+D44+F44+H44+J44</f>
        <v>672820843.99999952</v>
      </c>
      <c r="P44" s="5" t="s">
        <v>0</v>
      </c>
      <c r="Q44" s="24">
        <f>Q43+R43</f>
        <v>116128</v>
      </c>
      <c r="R44" s="26"/>
      <c r="S44" s="24">
        <f>S43+T43</f>
        <v>4993</v>
      </c>
      <c r="T44" s="26"/>
      <c r="U44" s="24">
        <f>U43+V43</f>
        <v>2355</v>
      </c>
      <c r="V44" s="26"/>
      <c r="W44" s="24">
        <f>W43+X43</f>
        <v>22177</v>
      </c>
      <c r="X44" s="26"/>
      <c r="Y44" s="24">
        <f>Y43+Z43</f>
        <v>4598</v>
      </c>
      <c r="Z44" s="26"/>
      <c r="AA44" s="24">
        <f>AA43+AB43</f>
        <v>150251</v>
      </c>
      <c r="AB44" s="25"/>
      <c r="AC44" s="18">
        <f>Q44+S44+U44+W44+Y44</f>
        <v>150251</v>
      </c>
      <c r="AE44" s="5" t="s">
        <v>0</v>
      </c>
      <c r="AF44" s="27">
        <f>IFERROR(B44/Q44,"N.A.")</f>
        <v>4948.7038526453525</v>
      </c>
      <c r="AG44" s="28"/>
      <c r="AH44" s="27">
        <f>IFERROR(D44/S44,"N.A.")</f>
        <v>5218.019226917686</v>
      </c>
      <c r="AI44" s="28"/>
      <c r="AJ44" s="27">
        <f>IFERROR(F44/U44,"N.A.")</f>
        <v>2864.9405520169853</v>
      </c>
      <c r="AK44" s="28"/>
      <c r="AL44" s="27">
        <f>IFERROR(H44/W44,"N.A.")</f>
        <v>2946.1720701627805</v>
      </c>
      <c r="AM44" s="28"/>
      <c r="AN44" s="27">
        <f>IFERROR(J44/Y44,"N.A.")</f>
        <v>0</v>
      </c>
      <c r="AO44" s="28"/>
      <c r="AP44" s="27">
        <f>IFERROR(L44/AA44,"N.A.")</f>
        <v>4477.97914156977</v>
      </c>
      <c r="AQ44" s="28"/>
      <c r="AR44" s="16">
        <f>IFERROR(N44/AC44, "N.A.")</f>
        <v>4477.97914156977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>
        <v>0</v>
      </c>
      <c r="G15" s="2"/>
      <c r="H15" s="2">
        <v>1755000</v>
      </c>
      <c r="I15" s="2"/>
      <c r="J15" s="2">
        <v>0</v>
      </c>
      <c r="K15" s="2"/>
      <c r="L15" s="1">
        <f>B15+D15+F15+H15+J15</f>
        <v>1755000</v>
      </c>
      <c r="M15" s="13">
        <f>C15+E15+G15+I15+K15</f>
        <v>0</v>
      </c>
      <c r="N15" s="14">
        <f>L15+M15</f>
        <v>1755000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180</v>
      </c>
      <c r="V15" s="2">
        <v>0</v>
      </c>
      <c r="W15" s="2">
        <v>1260</v>
      </c>
      <c r="X15" s="2">
        <v>0</v>
      </c>
      <c r="Y15" s="2">
        <v>720</v>
      </c>
      <c r="Z15" s="2">
        <v>0</v>
      </c>
      <c r="AA15" s="1">
        <f>Q15+S15+U15+W15+Y15</f>
        <v>2160</v>
      </c>
      <c r="AB15" s="13">
        <f>R15+T15+V15+X15+Z15</f>
        <v>0</v>
      </c>
      <c r="AC15" s="14">
        <f>AA15+AB15</f>
        <v>2160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1392.8571428571429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812.5</v>
      </c>
      <c r="AQ15" s="13" t="str">
        <f t="shared" si="0"/>
        <v>N.A.</v>
      </c>
      <c r="AR15" s="14">
        <f t="shared" si="0"/>
        <v>812.5</v>
      </c>
    </row>
    <row r="16" spans="1:44" ht="15" customHeight="1" thickBot="1" x14ac:dyDescent="0.3">
      <c r="A16" s="3" t="s">
        <v>13</v>
      </c>
      <c r="B16" s="2">
        <v>360360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360360</v>
      </c>
      <c r="M16" s="13">
        <f t="shared" si="1"/>
        <v>0</v>
      </c>
      <c r="N16" s="14">
        <f t="shared" ref="N16:N18" si="2">L16+M16</f>
        <v>360360</v>
      </c>
      <c r="P16" s="3" t="s">
        <v>13</v>
      </c>
      <c r="Q16" s="2">
        <v>360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360</v>
      </c>
      <c r="AB16" s="13">
        <f t="shared" si="3"/>
        <v>0</v>
      </c>
      <c r="AC16" s="14">
        <f t="shared" ref="AC16:AC18" si="4">AA16+AB16</f>
        <v>360</v>
      </c>
      <c r="AE16" s="3" t="s">
        <v>13</v>
      </c>
      <c r="AF16" s="2">
        <f t="shared" ref="AF16:AF19" si="5">IFERROR(B16/Q16, "N.A.")</f>
        <v>1001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1001</v>
      </c>
      <c r="AQ16" s="13" t="str">
        <f t="shared" si="0"/>
        <v>N.A.</v>
      </c>
      <c r="AR16" s="14">
        <f t="shared" si="0"/>
        <v>1001</v>
      </c>
    </row>
    <row r="17" spans="1:44" ht="15" customHeight="1" thickBot="1" x14ac:dyDescent="0.3">
      <c r="A17" s="3" t="s">
        <v>14</v>
      </c>
      <c r="B17" s="2">
        <v>1816200</v>
      </c>
      <c r="C17" s="2">
        <v>9172440</v>
      </c>
      <c r="D17" s="2"/>
      <c r="E17" s="2"/>
      <c r="F17" s="2"/>
      <c r="G17" s="2"/>
      <c r="H17" s="2"/>
      <c r="I17" s="2">
        <v>876600</v>
      </c>
      <c r="J17" s="2">
        <v>0</v>
      </c>
      <c r="K17" s="2"/>
      <c r="L17" s="1">
        <f t="shared" si="1"/>
        <v>1816200</v>
      </c>
      <c r="M17" s="13">
        <f t="shared" si="1"/>
        <v>10049040</v>
      </c>
      <c r="N17" s="14">
        <f t="shared" si="2"/>
        <v>11865240</v>
      </c>
      <c r="P17" s="3" t="s">
        <v>14</v>
      </c>
      <c r="Q17" s="2">
        <v>540</v>
      </c>
      <c r="R17" s="2">
        <v>720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360</v>
      </c>
      <c r="Y17" s="2">
        <v>540</v>
      </c>
      <c r="Z17" s="2">
        <v>0</v>
      </c>
      <c r="AA17" s="1">
        <f t="shared" si="3"/>
        <v>1080</v>
      </c>
      <c r="AB17" s="13">
        <f t="shared" si="3"/>
        <v>1080</v>
      </c>
      <c r="AC17" s="14">
        <f t="shared" si="4"/>
        <v>2160</v>
      </c>
      <c r="AE17" s="3" t="s">
        <v>14</v>
      </c>
      <c r="AF17" s="2">
        <f t="shared" si="5"/>
        <v>3363.3333333333335</v>
      </c>
      <c r="AG17" s="2">
        <f t="shared" si="0"/>
        <v>12739.5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2435</v>
      </c>
      <c r="AN17" s="2">
        <f t="shared" si="0"/>
        <v>0</v>
      </c>
      <c r="AO17" s="2" t="str">
        <f t="shared" si="0"/>
        <v>N.A.</v>
      </c>
      <c r="AP17" s="15">
        <f t="shared" si="0"/>
        <v>1681.6666666666667</v>
      </c>
      <c r="AQ17" s="13">
        <f t="shared" si="0"/>
        <v>9304.6666666666661</v>
      </c>
      <c r="AR17" s="14">
        <f t="shared" si="0"/>
        <v>5493.166666666667</v>
      </c>
    </row>
    <row r="18" spans="1:44" ht="15" customHeight="1" thickBot="1" x14ac:dyDescent="0.3">
      <c r="A18" s="3" t="s">
        <v>15</v>
      </c>
      <c r="B18" s="2">
        <v>232200</v>
      </c>
      <c r="C18" s="2"/>
      <c r="D18" s="2"/>
      <c r="E18" s="2"/>
      <c r="F18" s="2"/>
      <c r="G18" s="2"/>
      <c r="H18" s="2">
        <v>0</v>
      </c>
      <c r="I18" s="2"/>
      <c r="J18" s="2">
        <v>0</v>
      </c>
      <c r="K18" s="2"/>
      <c r="L18" s="1">
        <f t="shared" si="1"/>
        <v>232200</v>
      </c>
      <c r="M18" s="13">
        <f t="shared" si="1"/>
        <v>0</v>
      </c>
      <c r="N18" s="14">
        <f t="shared" si="2"/>
        <v>232200</v>
      </c>
      <c r="P18" s="3" t="s">
        <v>15</v>
      </c>
      <c r="Q18" s="2">
        <v>180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900</v>
      </c>
      <c r="X18" s="2">
        <v>0</v>
      </c>
      <c r="Y18" s="2">
        <v>540</v>
      </c>
      <c r="Z18" s="2">
        <v>0</v>
      </c>
      <c r="AA18" s="1">
        <f t="shared" si="3"/>
        <v>1620</v>
      </c>
      <c r="AB18" s="13">
        <f t="shared" si="3"/>
        <v>0</v>
      </c>
      <c r="AC18" s="17">
        <f t="shared" si="4"/>
        <v>1620</v>
      </c>
      <c r="AE18" s="3" t="s">
        <v>15</v>
      </c>
      <c r="AF18" s="2">
        <f t="shared" si="5"/>
        <v>1290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143.33333333333334</v>
      </c>
      <c r="AQ18" s="13" t="str">
        <f t="shared" si="0"/>
        <v>N.A.</v>
      </c>
      <c r="AR18" s="14">
        <f t="shared" si="0"/>
        <v>143.33333333333334</v>
      </c>
    </row>
    <row r="19" spans="1:44" ht="15" customHeight="1" thickBot="1" x14ac:dyDescent="0.3">
      <c r="A19" s="4" t="s">
        <v>16</v>
      </c>
      <c r="B19" s="2">
        <v>2408760</v>
      </c>
      <c r="C19" s="2">
        <v>9172440</v>
      </c>
      <c r="D19" s="2"/>
      <c r="E19" s="2"/>
      <c r="F19" s="2">
        <v>0</v>
      </c>
      <c r="G19" s="2"/>
      <c r="H19" s="2">
        <v>1755000</v>
      </c>
      <c r="I19" s="2">
        <v>876600</v>
      </c>
      <c r="J19" s="2">
        <v>0</v>
      </c>
      <c r="K19" s="2"/>
      <c r="L19" s="1">
        <f t="shared" ref="L19" si="6">B19+D19+F19+H19+J19</f>
        <v>4163760</v>
      </c>
      <c r="M19" s="13">
        <f t="shared" ref="M19" si="7">C19+E19+G19+I19+K19</f>
        <v>10049040</v>
      </c>
      <c r="N19" s="17">
        <f t="shared" ref="N19" si="8">L19+M19</f>
        <v>14212800</v>
      </c>
      <c r="P19" s="4" t="s">
        <v>16</v>
      </c>
      <c r="Q19" s="2">
        <v>1080</v>
      </c>
      <c r="R19" s="2">
        <v>720</v>
      </c>
      <c r="S19" s="2">
        <v>0</v>
      </c>
      <c r="T19" s="2">
        <v>0</v>
      </c>
      <c r="U19" s="2">
        <v>180</v>
      </c>
      <c r="V19" s="2">
        <v>0</v>
      </c>
      <c r="W19" s="2">
        <v>2160</v>
      </c>
      <c r="X19" s="2">
        <v>360</v>
      </c>
      <c r="Y19" s="2">
        <v>1800</v>
      </c>
      <c r="Z19" s="2">
        <v>0</v>
      </c>
      <c r="AA19" s="1">
        <f t="shared" ref="AA19" si="9">Q19+S19+U19+W19+Y19</f>
        <v>5220</v>
      </c>
      <c r="AB19" s="13">
        <f t="shared" ref="AB19" si="10">R19+T19+V19+X19+Z19</f>
        <v>1080</v>
      </c>
      <c r="AC19" s="14">
        <f t="shared" ref="AC19" si="11">AA19+AB19</f>
        <v>6300</v>
      </c>
      <c r="AE19" s="4" t="s">
        <v>16</v>
      </c>
      <c r="AF19" s="2">
        <f t="shared" si="5"/>
        <v>2230.3333333333335</v>
      </c>
      <c r="AG19" s="2">
        <f t="shared" si="0"/>
        <v>12739.5</v>
      </c>
      <c r="AH19" s="2" t="str">
        <f t="shared" si="0"/>
        <v>N.A.</v>
      </c>
      <c r="AI19" s="2" t="str">
        <f t="shared" si="0"/>
        <v>N.A.</v>
      </c>
      <c r="AJ19" s="2">
        <f t="shared" si="0"/>
        <v>0</v>
      </c>
      <c r="AK19" s="2" t="str">
        <f t="shared" si="0"/>
        <v>N.A.</v>
      </c>
      <c r="AL19" s="2">
        <f t="shared" si="0"/>
        <v>812.5</v>
      </c>
      <c r="AM19" s="2">
        <f t="shared" si="0"/>
        <v>2435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797.65517241379314</v>
      </c>
      <c r="AQ19" s="13">
        <f t="shared" ref="AQ19" si="13">IFERROR(M19/AB19, "N.A.")</f>
        <v>9304.6666666666661</v>
      </c>
      <c r="AR19" s="14">
        <f t="shared" ref="AR19" si="14">IFERROR(N19/AC19, "N.A.")</f>
        <v>2256</v>
      </c>
    </row>
    <row r="20" spans="1:44" ht="15" customHeight="1" thickBot="1" x14ac:dyDescent="0.3">
      <c r="A20" s="5" t="s">
        <v>0</v>
      </c>
      <c r="B20" s="24">
        <f>B19+C19</f>
        <v>11581200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2631600</v>
      </c>
      <c r="I20" s="26"/>
      <c r="J20" s="24">
        <f>J19+K19</f>
        <v>0</v>
      </c>
      <c r="K20" s="26"/>
      <c r="L20" s="24">
        <f>L19+M19</f>
        <v>14212800</v>
      </c>
      <c r="M20" s="25"/>
      <c r="N20" s="18">
        <f>B20+D20+F20+H20+J20</f>
        <v>14212800</v>
      </c>
      <c r="P20" s="5" t="s">
        <v>0</v>
      </c>
      <c r="Q20" s="24">
        <f>Q19+R19</f>
        <v>1800</v>
      </c>
      <c r="R20" s="26"/>
      <c r="S20" s="24">
        <f>S19+T19</f>
        <v>0</v>
      </c>
      <c r="T20" s="26"/>
      <c r="U20" s="24">
        <f>U19+V19</f>
        <v>180</v>
      </c>
      <c r="V20" s="26"/>
      <c r="W20" s="24">
        <f>W19+X19</f>
        <v>2520</v>
      </c>
      <c r="X20" s="26"/>
      <c r="Y20" s="24">
        <f>Y19+Z19</f>
        <v>1800</v>
      </c>
      <c r="Z20" s="26"/>
      <c r="AA20" s="24">
        <f>AA19+AB19</f>
        <v>6300</v>
      </c>
      <c r="AB20" s="26"/>
      <c r="AC20" s="19">
        <f>Q20+S20+U20+W20+Y20</f>
        <v>6300</v>
      </c>
      <c r="AE20" s="5" t="s">
        <v>0</v>
      </c>
      <c r="AF20" s="27">
        <f>IFERROR(B20/Q20,"N.A.")</f>
        <v>6434</v>
      </c>
      <c r="AG20" s="28"/>
      <c r="AH20" s="27" t="str">
        <f>IFERROR(D20/S20,"N.A.")</f>
        <v>N.A.</v>
      </c>
      <c r="AI20" s="28"/>
      <c r="AJ20" s="27">
        <f>IFERROR(F20/U20,"N.A.")</f>
        <v>0</v>
      </c>
      <c r="AK20" s="28"/>
      <c r="AL20" s="27">
        <f>IFERROR(H20/W20,"N.A.")</f>
        <v>1044.2857142857142</v>
      </c>
      <c r="AM20" s="28"/>
      <c r="AN20" s="27">
        <f>IFERROR(J20/Y20,"N.A.")</f>
        <v>0</v>
      </c>
      <c r="AO20" s="28"/>
      <c r="AP20" s="27">
        <f>IFERROR(L20/AA20,"N.A.")</f>
        <v>2256</v>
      </c>
      <c r="AQ20" s="28"/>
      <c r="AR20" s="16">
        <f>IFERROR(N20/AC20, "N.A.")</f>
        <v>2256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>
        <v>0</v>
      </c>
      <c r="G27" s="2"/>
      <c r="H27" s="2">
        <v>1341000</v>
      </c>
      <c r="I27" s="2"/>
      <c r="J27" s="2">
        <v>0</v>
      </c>
      <c r="K27" s="2"/>
      <c r="L27" s="1">
        <f>B27+D27+F27+H27+J27</f>
        <v>1341000</v>
      </c>
      <c r="M27" s="13">
        <f>C27+E27+G27+I27+K27</f>
        <v>0</v>
      </c>
      <c r="N27" s="14">
        <f>L27+M27</f>
        <v>1341000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180</v>
      </c>
      <c r="V27" s="2">
        <v>0</v>
      </c>
      <c r="W27" s="2">
        <v>900</v>
      </c>
      <c r="X27" s="2">
        <v>0</v>
      </c>
      <c r="Y27" s="2">
        <v>180</v>
      </c>
      <c r="Z27" s="2">
        <v>0</v>
      </c>
      <c r="AA27" s="1">
        <f>Q27+S27+U27+W27+Y27</f>
        <v>1260</v>
      </c>
      <c r="AB27" s="13">
        <f>R27+T27+V27+X27+Z27</f>
        <v>0</v>
      </c>
      <c r="AC27" s="14">
        <f>AA27+AB27</f>
        <v>1260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1490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1064.2857142857142</v>
      </c>
      <c r="AQ27" s="13" t="str">
        <f t="shared" si="15"/>
        <v>N.A.</v>
      </c>
      <c r="AR27" s="14">
        <f t="shared" si="15"/>
        <v>1064.2857142857142</v>
      </c>
    </row>
    <row r="28" spans="1:44" ht="15" customHeight="1" thickBot="1" x14ac:dyDescent="0.3">
      <c r="A28" s="3" t="s">
        <v>13</v>
      </c>
      <c r="B28" s="2">
        <v>252000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252000</v>
      </c>
      <c r="M28" s="13">
        <f t="shared" si="16"/>
        <v>0</v>
      </c>
      <c r="N28" s="14">
        <f t="shared" ref="N28:N30" si="17">L28+M28</f>
        <v>252000</v>
      </c>
      <c r="P28" s="3" t="s">
        <v>13</v>
      </c>
      <c r="Q28" s="2">
        <v>180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180</v>
      </c>
      <c r="AB28" s="13">
        <f t="shared" si="18"/>
        <v>0</v>
      </c>
      <c r="AC28" s="14">
        <f t="shared" ref="AC28:AC30" si="19">AA28+AB28</f>
        <v>180</v>
      </c>
      <c r="AE28" s="3" t="s">
        <v>13</v>
      </c>
      <c r="AF28" s="2">
        <f t="shared" ref="AF28:AF31" si="20">IFERROR(B28/Q28, "N.A.")</f>
        <v>1400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1400</v>
      </c>
      <c r="AQ28" s="13" t="str">
        <f t="shared" si="15"/>
        <v>N.A.</v>
      </c>
      <c r="AR28" s="14">
        <f t="shared" si="15"/>
        <v>1400</v>
      </c>
    </row>
    <row r="29" spans="1:44" ht="15" customHeight="1" thickBot="1" x14ac:dyDescent="0.3">
      <c r="A29" s="3" t="s">
        <v>14</v>
      </c>
      <c r="B29" s="2"/>
      <c r="C29" s="2">
        <v>1612440</v>
      </c>
      <c r="D29" s="2"/>
      <c r="E29" s="2"/>
      <c r="F29" s="2"/>
      <c r="G29" s="2"/>
      <c r="H29" s="2"/>
      <c r="I29" s="2">
        <v>696600</v>
      </c>
      <c r="J29" s="2">
        <v>0</v>
      </c>
      <c r="K29" s="2"/>
      <c r="L29" s="1">
        <f t="shared" si="16"/>
        <v>0</v>
      </c>
      <c r="M29" s="13">
        <f t="shared" si="16"/>
        <v>2309040</v>
      </c>
      <c r="N29" s="14">
        <f t="shared" si="17"/>
        <v>2309040</v>
      </c>
      <c r="P29" s="3" t="s">
        <v>14</v>
      </c>
      <c r="Q29" s="2">
        <v>0</v>
      </c>
      <c r="R29" s="2">
        <v>360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180</v>
      </c>
      <c r="Y29" s="2">
        <v>360</v>
      </c>
      <c r="Z29" s="2">
        <v>0</v>
      </c>
      <c r="AA29" s="1">
        <f t="shared" si="18"/>
        <v>360</v>
      </c>
      <c r="AB29" s="13">
        <f t="shared" si="18"/>
        <v>540</v>
      </c>
      <c r="AC29" s="14">
        <f t="shared" si="19"/>
        <v>900</v>
      </c>
      <c r="AE29" s="3" t="s">
        <v>14</v>
      </c>
      <c r="AF29" s="2" t="str">
        <f t="shared" si="20"/>
        <v>N.A.</v>
      </c>
      <c r="AG29" s="2">
        <f t="shared" si="15"/>
        <v>4479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3870</v>
      </c>
      <c r="AN29" s="2">
        <f t="shared" si="15"/>
        <v>0</v>
      </c>
      <c r="AO29" s="2" t="str">
        <f t="shared" si="15"/>
        <v>N.A.</v>
      </c>
      <c r="AP29" s="15">
        <f t="shared" si="15"/>
        <v>0</v>
      </c>
      <c r="AQ29" s="13">
        <f t="shared" si="15"/>
        <v>4276</v>
      </c>
      <c r="AR29" s="14">
        <f t="shared" si="15"/>
        <v>2565.6</v>
      </c>
    </row>
    <row r="30" spans="1:44" ht="15" customHeight="1" thickBot="1" x14ac:dyDescent="0.3">
      <c r="A30" s="3" t="s">
        <v>15</v>
      </c>
      <c r="B30" s="2">
        <v>232200</v>
      </c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232200</v>
      </c>
      <c r="M30" s="13">
        <f t="shared" si="16"/>
        <v>0</v>
      </c>
      <c r="N30" s="14">
        <f t="shared" si="17"/>
        <v>232200</v>
      </c>
      <c r="P30" s="3" t="s">
        <v>15</v>
      </c>
      <c r="Q30" s="2">
        <v>180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900</v>
      </c>
      <c r="X30" s="2">
        <v>0</v>
      </c>
      <c r="Y30" s="2">
        <v>540</v>
      </c>
      <c r="Z30" s="2">
        <v>0</v>
      </c>
      <c r="AA30" s="1">
        <f t="shared" si="18"/>
        <v>1620</v>
      </c>
      <c r="AB30" s="13">
        <f t="shared" si="18"/>
        <v>0</v>
      </c>
      <c r="AC30" s="17">
        <f t="shared" si="19"/>
        <v>1620</v>
      </c>
      <c r="AE30" s="3" t="s">
        <v>15</v>
      </c>
      <c r="AF30" s="2">
        <f t="shared" si="20"/>
        <v>1290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143.33333333333334</v>
      </c>
      <c r="AQ30" s="13" t="str">
        <f t="shared" si="15"/>
        <v>N.A.</v>
      </c>
      <c r="AR30" s="14">
        <f t="shared" si="15"/>
        <v>143.33333333333334</v>
      </c>
    </row>
    <row r="31" spans="1:44" ht="15" customHeight="1" thickBot="1" x14ac:dyDescent="0.3">
      <c r="A31" s="4" t="s">
        <v>16</v>
      </c>
      <c r="B31" s="2">
        <v>484200</v>
      </c>
      <c r="C31" s="2">
        <v>1612440</v>
      </c>
      <c r="D31" s="2"/>
      <c r="E31" s="2"/>
      <c r="F31" s="2">
        <v>0</v>
      </c>
      <c r="G31" s="2"/>
      <c r="H31" s="2">
        <v>1341000</v>
      </c>
      <c r="I31" s="2">
        <v>696600</v>
      </c>
      <c r="J31" s="2">
        <v>0</v>
      </c>
      <c r="K31" s="2"/>
      <c r="L31" s="1">
        <f t="shared" ref="L31" si="21">B31+D31+F31+H31+J31</f>
        <v>1825200</v>
      </c>
      <c r="M31" s="13">
        <f t="shared" ref="M31" si="22">C31+E31+G31+I31+K31</f>
        <v>2309040</v>
      </c>
      <c r="N31" s="17">
        <f t="shared" ref="N31" si="23">L31+M31</f>
        <v>4134240</v>
      </c>
      <c r="P31" s="4" t="s">
        <v>16</v>
      </c>
      <c r="Q31" s="2">
        <v>360</v>
      </c>
      <c r="R31" s="2">
        <v>360</v>
      </c>
      <c r="S31" s="2">
        <v>0</v>
      </c>
      <c r="T31" s="2">
        <v>0</v>
      </c>
      <c r="U31" s="2">
        <v>180</v>
      </c>
      <c r="V31" s="2">
        <v>0</v>
      </c>
      <c r="W31" s="2">
        <v>1800</v>
      </c>
      <c r="X31" s="2">
        <v>180</v>
      </c>
      <c r="Y31" s="2">
        <v>1080</v>
      </c>
      <c r="Z31" s="2">
        <v>0</v>
      </c>
      <c r="AA31" s="1">
        <f t="shared" ref="AA31" si="24">Q31+S31+U31+W31+Y31</f>
        <v>3420</v>
      </c>
      <c r="AB31" s="13">
        <f t="shared" ref="AB31" si="25">R31+T31+V31+X31+Z31</f>
        <v>540</v>
      </c>
      <c r="AC31" s="14">
        <f t="shared" ref="AC31" si="26">AA31+AB31</f>
        <v>3960</v>
      </c>
      <c r="AE31" s="4" t="s">
        <v>16</v>
      </c>
      <c r="AF31" s="2">
        <f t="shared" si="20"/>
        <v>1345</v>
      </c>
      <c r="AG31" s="2">
        <f t="shared" si="15"/>
        <v>4479</v>
      </c>
      <c r="AH31" s="2" t="str">
        <f t="shared" si="15"/>
        <v>N.A.</v>
      </c>
      <c r="AI31" s="2" t="str">
        <f t="shared" si="15"/>
        <v>N.A.</v>
      </c>
      <c r="AJ31" s="2">
        <f t="shared" si="15"/>
        <v>0</v>
      </c>
      <c r="AK31" s="2" t="str">
        <f t="shared" si="15"/>
        <v>N.A.</v>
      </c>
      <c r="AL31" s="2">
        <f t="shared" si="15"/>
        <v>745</v>
      </c>
      <c r="AM31" s="2">
        <f t="shared" si="15"/>
        <v>3870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533.68421052631584</v>
      </c>
      <c r="AQ31" s="13">
        <f t="shared" ref="AQ31" si="28">IFERROR(M31/AB31, "N.A.")</f>
        <v>4276</v>
      </c>
      <c r="AR31" s="14">
        <f t="shared" ref="AR31" si="29">IFERROR(N31/AC31, "N.A.")</f>
        <v>1044</v>
      </c>
    </row>
    <row r="32" spans="1:44" ht="15" customHeight="1" thickBot="1" x14ac:dyDescent="0.3">
      <c r="A32" s="5" t="s">
        <v>0</v>
      </c>
      <c r="B32" s="24">
        <f>B31+C31</f>
        <v>2096640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2037600</v>
      </c>
      <c r="I32" s="26"/>
      <c r="J32" s="24">
        <f>J31+K31</f>
        <v>0</v>
      </c>
      <c r="K32" s="26"/>
      <c r="L32" s="24">
        <f>L31+M31</f>
        <v>4134240</v>
      </c>
      <c r="M32" s="25"/>
      <c r="N32" s="18">
        <f>B32+D32+F32+H32+J32</f>
        <v>4134240</v>
      </c>
      <c r="P32" s="5" t="s">
        <v>0</v>
      </c>
      <c r="Q32" s="24">
        <f>Q31+R31</f>
        <v>720</v>
      </c>
      <c r="R32" s="26"/>
      <c r="S32" s="24">
        <f>S31+T31</f>
        <v>0</v>
      </c>
      <c r="T32" s="26"/>
      <c r="U32" s="24">
        <f>U31+V31</f>
        <v>180</v>
      </c>
      <c r="V32" s="26"/>
      <c r="W32" s="24">
        <f>W31+X31</f>
        <v>1980</v>
      </c>
      <c r="X32" s="26"/>
      <c r="Y32" s="24">
        <f>Y31+Z31</f>
        <v>1080</v>
      </c>
      <c r="Z32" s="26"/>
      <c r="AA32" s="24">
        <f>AA31+AB31</f>
        <v>3960</v>
      </c>
      <c r="AB32" s="26"/>
      <c r="AC32" s="19">
        <f>Q32+S32+U32+W32+Y32</f>
        <v>3960</v>
      </c>
      <c r="AE32" s="5" t="s">
        <v>0</v>
      </c>
      <c r="AF32" s="27">
        <f>IFERROR(B32/Q32,"N.A.")</f>
        <v>2912</v>
      </c>
      <c r="AG32" s="28"/>
      <c r="AH32" s="27" t="str">
        <f>IFERROR(D32/S32,"N.A.")</f>
        <v>N.A.</v>
      </c>
      <c r="AI32" s="28"/>
      <c r="AJ32" s="27">
        <f>IFERROR(F32/U32,"N.A.")</f>
        <v>0</v>
      </c>
      <c r="AK32" s="28"/>
      <c r="AL32" s="27">
        <f>IFERROR(H32/W32,"N.A.")</f>
        <v>1029.090909090909</v>
      </c>
      <c r="AM32" s="28"/>
      <c r="AN32" s="27">
        <f>IFERROR(J32/Y32,"N.A.")</f>
        <v>0</v>
      </c>
      <c r="AO32" s="28"/>
      <c r="AP32" s="27">
        <f>IFERROR(L32/AA32,"N.A.")</f>
        <v>1044</v>
      </c>
      <c r="AQ32" s="28"/>
      <c r="AR32" s="16">
        <f>IFERROR(N32/AC32, "N.A.")</f>
        <v>1044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414000</v>
      </c>
      <c r="I39" s="2"/>
      <c r="J39" s="2">
        <v>0</v>
      </c>
      <c r="K39" s="2"/>
      <c r="L39" s="1">
        <f>B39+D39+F39+H39+J39</f>
        <v>414000</v>
      </c>
      <c r="M39" s="13">
        <f>C39+E39+G39+I39+K39</f>
        <v>0</v>
      </c>
      <c r="N39" s="14">
        <f>L39+M39</f>
        <v>414000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360</v>
      </c>
      <c r="X39" s="2">
        <v>0</v>
      </c>
      <c r="Y39" s="2">
        <v>540</v>
      </c>
      <c r="Z39" s="2">
        <v>0</v>
      </c>
      <c r="AA39" s="1">
        <f>Q39+S39+U39+W39+Y39</f>
        <v>900</v>
      </c>
      <c r="AB39" s="13">
        <f>R39+T39+V39+X39+Z39</f>
        <v>0</v>
      </c>
      <c r="AC39" s="14">
        <f>AA39+AB39</f>
        <v>900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1150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460</v>
      </c>
      <c r="AQ39" s="13" t="str">
        <f t="shared" si="30"/>
        <v>N.A.</v>
      </c>
      <c r="AR39" s="14">
        <f t="shared" si="30"/>
        <v>460</v>
      </c>
    </row>
    <row r="40" spans="1:44" ht="15" customHeight="1" thickBot="1" x14ac:dyDescent="0.3">
      <c r="A40" s="3" t="s">
        <v>13</v>
      </c>
      <c r="B40" s="2">
        <v>108360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108360</v>
      </c>
      <c r="M40" s="13">
        <f t="shared" si="31"/>
        <v>0</v>
      </c>
      <c r="N40" s="14">
        <f t="shared" ref="N40:N42" si="32">L40+M40</f>
        <v>108360</v>
      </c>
      <c r="P40" s="3" t="s">
        <v>13</v>
      </c>
      <c r="Q40" s="2">
        <v>180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180</v>
      </c>
      <c r="AB40" s="13">
        <f t="shared" si="33"/>
        <v>0</v>
      </c>
      <c r="AC40" s="14">
        <f t="shared" ref="AC40:AC42" si="34">AA40+AB40</f>
        <v>180</v>
      </c>
      <c r="AE40" s="3" t="s">
        <v>13</v>
      </c>
      <c r="AF40" s="2">
        <f t="shared" ref="AF40:AF43" si="35">IFERROR(B40/Q40, "N.A.")</f>
        <v>602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602</v>
      </c>
      <c r="AQ40" s="13" t="str">
        <f t="shared" si="30"/>
        <v>N.A.</v>
      </c>
      <c r="AR40" s="14">
        <f t="shared" si="30"/>
        <v>602</v>
      </c>
    </row>
    <row r="41" spans="1:44" ht="15" customHeight="1" thickBot="1" x14ac:dyDescent="0.3">
      <c r="A41" s="3" t="s">
        <v>14</v>
      </c>
      <c r="B41" s="2">
        <v>1816200</v>
      </c>
      <c r="C41" s="2">
        <v>7560000</v>
      </c>
      <c r="D41" s="2"/>
      <c r="E41" s="2"/>
      <c r="F41" s="2"/>
      <c r="G41" s="2"/>
      <c r="H41" s="2"/>
      <c r="I41" s="2">
        <v>180000</v>
      </c>
      <c r="J41" s="2">
        <v>0</v>
      </c>
      <c r="K41" s="2"/>
      <c r="L41" s="1">
        <f t="shared" si="31"/>
        <v>1816200</v>
      </c>
      <c r="M41" s="13">
        <f t="shared" si="31"/>
        <v>7740000</v>
      </c>
      <c r="N41" s="14">
        <f t="shared" si="32"/>
        <v>9556200</v>
      </c>
      <c r="P41" s="3" t="s">
        <v>14</v>
      </c>
      <c r="Q41" s="2">
        <v>540</v>
      </c>
      <c r="R41" s="2">
        <v>360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180</v>
      </c>
      <c r="Y41" s="2">
        <v>180</v>
      </c>
      <c r="Z41" s="2">
        <v>0</v>
      </c>
      <c r="AA41" s="1">
        <f t="shared" si="33"/>
        <v>720</v>
      </c>
      <c r="AB41" s="13">
        <f t="shared" si="33"/>
        <v>540</v>
      </c>
      <c r="AC41" s="14">
        <f t="shared" si="34"/>
        <v>1260</v>
      </c>
      <c r="AE41" s="3" t="s">
        <v>14</v>
      </c>
      <c r="AF41" s="2">
        <f t="shared" si="35"/>
        <v>3363.3333333333335</v>
      </c>
      <c r="AG41" s="2">
        <f t="shared" si="30"/>
        <v>21000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1000</v>
      </c>
      <c r="AN41" s="2">
        <f t="shared" si="30"/>
        <v>0</v>
      </c>
      <c r="AO41" s="2" t="str">
        <f t="shared" si="30"/>
        <v>N.A.</v>
      </c>
      <c r="AP41" s="15">
        <f t="shared" si="30"/>
        <v>2522.5</v>
      </c>
      <c r="AQ41" s="13">
        <f t="shared" si="30"/>
        <v>14333.333333333334</v>
      </c>
      <c r="AR41" s="14">
        <f t="shared" si="30"/>
        <v>7584.2857142857147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1924560</v>
      </c>
      <c r="C43" s="2">
        <v>7560000</v>
      </c>
      <c r="D43" s="2"/>
      <c r="E43" s="2"/>
      <c r="F43" s="2"/>
      <c r="G43" s="2"/>
      <c r="H43" s="2">
        <v>414000</v>
      </c>
      <c r="I43" s="2">
        <v>180000</v>
      </c>
      <c r="J43" s="2">
        <v>0</v>
      </c>
      <c r="K43" s="2"/>
      <c r="L43" s="1">
        <f t="shared" ref="L43" si="36">B43+D43+F43+H43+J43</f>
        <v>2338560</v>
      </c>
      <c r="M43" s="13">
        <f t="shared" ref="M43" si="37">C43+E43+G43+I43+K43</f>
        <v>7740000</v>
      </c>
      <c r="N43" s="17">
        <f t="shared" ref="N43" si="38">L43+M43</f>
        <v>10078560</v>
      </c>
      <c r="P43" s="4" t="s">
        <v>16</v>
      </c>
      <c r="Q43" s="2">
        <v>720</v>
      </c>
      <c r="R43" s="2">
        <v>360</v>
      </c>
      <c r="S43" s="2">
        <v>0</v>
      </c>
      <c r="T43" s="2">
        <v>0</v>
      </c>
      <c r="U43" s="2">
        <v>0</v>
      </c>
      <c r="V43" s="2">
        <v>0</v>
      </c>
      <c r="W43" s="2">
        <v>360</v>
      </c>
      <c r="X43" s="2">
        <v>180</v>
      </c>
      <c r="Y43" s="2">
        <v>720</v>
      </c>
      <c r="Z43" s="2">
        <v>0</v>
      </c>
      <c r="AA43" s="1">
        <f t="shared" ref="AA43" si="39">Q43+S43+U43+W43+Y43</f>
        <v>1800</v>
      </c>
      <c r="AB43" s="13">
        <f t="shared" ref="AB43" si="40">R43+T43+V43+X43+Z43</f>
        <v>540</v>
      </c>
      <c r="AC43" s="17">
        <f t="shared" ref="AC43" si="41">AA43+AB43</f>
        <v>2340</v>
      </c>
      <c r="AE43" s="4" t="s">
        <v>16</v>
      </c>
      <c r="AF43" s="2">
        <f t="shared" si="35"/>
        <v>2673</v>
      </c>
      <c r="AG43" s="2">
        <f t="shared" si="30"/>
        <v>21000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1150</v>
      </c>
      <c r="AM43" s="2">
        <f t="shared" si="30"/>
        <v>1000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1299.2</v>
      </c>
      <c r="AQ43" s="13">
        <f t="shared" ref="AQ43" si="43">IFERROR(M43/AB43, "N.A.")</f>
        <v>14333.333333333334</v>
      </c>
      <c r="AR43" s="14">
        <f t="shared" ref="AR43" si="44">IFERROR(N43/AC43, "N.A.")</f>
        <v>4307.0769230769229</v>
      </c>
    </row>
    <row r="44" spans="1:44" ht="15" customHeight="1" thickBot="1" x14ac:dyDescent="0.3">
      <c r="A44" s="5" t="s">
        <v>0</v>
      </c>
      <c r="B44" s="24">
        <f>B43+C43</f>
        <v>9484560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594000</v>
      </c>
      <c r="I44" s="26"/>
      <c r="J44" s="24">
        <f>J43+K43</f>
        <v>0</v>
      </c>
      <c r="K44" s="26"/>
      <c r="L44" s="24">
        <f>L43+M43</f>
        <v>10078560</v>
      </c>
      <c r="M44" s="25"/>
      <c r="N44" s="18">
        <f>B44+D44+F44+H44+J44</f>
        <v>10078560</v>
      </c>
      <c r="P44" s="5" t="s">
        <v>0</v>
      </c>
      <c r="Q44" s="24">
        <f>Q43+R43</f>
        <v>1080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540</v>
      </c>
      <c r="X44" s="26"/>
      <c r="Y44" s="24">
        <f>Y43+Z43</f>
        <v>720</v>
      </c>
      <c r="Z44" s="26"/>
      <c r="AA44" s="24">
        <f>AA43+AB43</f>
        <v>2340</v>
      </c>
      <c r="AB44" s="25"/>
      <c r="AC44" s="18">
        <f>Q44+S44+U44+W44+Y44</f>
        <v>2340</v>
      </c>
      <c r="AE44" s="5" t="s">
        <v>0</v>
      </c>
      <c r="AF44" s="27">
        <f>IFERROR(B44/Q44,"N.A.")</f>
        <v>8782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1100</v>
      </c>
      <c r="AM44" s="28"/>
      <c r="AN44" s="27">
        <f>IFERROR(J44/Y44,"N.A.")</f>
        <v>0</v>
      </c>
      <c r="AO44" s="28"/>
      <c r="AP44" s="27">
        <f>IFERROR(L44/AA44,"N.A.")</f>
        <v>4307.0769230769229</v>
      </c>
      <c r="AQ44" s="28"/>
      <c r="AR44" s="16">
        <f>IFERROR(N44/AC44, "N.A.")</f>
        <v>4307.0769230769229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1609920</v>
      </c>
      <c r="C15" s="2"/>
      <c r="D15" s="2">
        <v>1036127.9999999999</v>
      </c>
      <c r="E15" s="2"/>
      <c r="F15" s="2"/>
      <c r="G15" s="2"/>
      <c r="H15" s="2">
        <v>1462638.9999999998</v>
      </c>
      <c r="I15" s="2"/>
      <c r="J15" s="2">
        <v>0</v>
      </c>
      <c r="K15" s="2"/>
      <c r="L15" s="1">
        <f>B15+D15+F15+H15+J15</f>
        <v>4108687</v>
      </c>
      <c r="M15" s="13">
        <f>C15+E15+G15+I15+K15</f>
        <v>0</v>
      </c>
      <c r="N15" s="14">
        <f>L15+M15</f>
        <v>4108687</v>
      </c>
      <c r="P15" s="3" t="s">
        <v>12</v>
      </c>
      <c r="Q15" s="2">
        <v>388</v>
      </c>
      <c r="R15" s="2">
        <v>0</v>
      </c>
      <c r="S15" s="2">
        <v>236</v>
      </c>
      <c r="T15" s="2">
        <v>0</v>
      </c>
      <c r="U15" s="2">
        <v>0</v>
      </c>
      <c r="V15" s="2">
        <v>0</v>
      </c>
      <c r="W15" s="2">
        <v>1357</v>
      </c>
      <c r="X15" s="2">
        <v>0</v>
      </c>
      <c r="Y15" s="2">
        <v>152</v>
      </c>
      <c r="Z15" s="2">
        <v>0</v>
      </c>
      <c r="AA15" s="1">
        <f>Q15+S15+U15+W15+Y15</f>
        <v>2133</v>
      </c>
      <c r="AB15" s="13">
        <f>R15+T15+V15+X15+Z15</f>
        <v>0</v>
      </c>
      <c r="AC15" s="14">
        <f>AA15+AB15</f>
        <v>2133</v>
      </c>
      <c r="AE15" s="3" t="s">
        <v>12</v>
      </c>
      <c r="AF15" s="2">
        <f>IFERROR(B15/Q15, "N.A.")</f>
        <v>4149.2783505154639</v>
      </c>
      <c r="AG15" s="2" t="str">
        <f t="shared" ref="AG15:AR19" si="0">IFERROR(C15/R15, "N.A.")</f>
        <v>N.A.</v>
      </c>
      <c r="AH15" s="2">
        <f t="shared" si="0"/>
        <v>4390.3728813559319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1077.8474576271185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1926.248007501172</v>
      </c>
      <c r="AQ15" s="13" t="str">
        <f t="shared" si="0"/>
        <v>N.A.</v>
      </c>
      <c r="AR15" s="14">
        <f t="shared" si="0"/>
        <v>1926.248007501172</v>
      </c>
    </row>
    <row r="16" spans="1:44" ht="15" customHeight="1" thickBot="1" x14ac:dyDescent="0.3">
      <c r="A16" s="3" t="s">
        <v>13</v>
      </c>
      <c r="B16" s="2">
        <v>1194540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1194540</v>
      </c>
      <c r="M16" s="13">
        <f t="shared" si="1"/>
        <v>0</v>
      </c>
      <c r="N16" s="14">
        <f t="shared" ref="N16:N18" si="2">L16+M16</f>
        <v>1194540</v>
      </c>
      <c r="P16" s="3" t="s">
        <v>13</v>
      </c>
      <c r="Q16" s="2">
        <v>407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407</v>
      </c>
      <c r="AB16" s="13">
        <f t="shared" si="3"/>
        <v>0</v>
      </c>
      <c r="AC16" s="14">
        <f t="shared" ref="AC16:AC18" si="4">AA16+AB16</f>
        <v>407</v>
      </c>
      <c r="AE16" s="3" t="s">
        <v>13</v>
      </c>
      <c r="AF16" s="2">
        <f t="shared" ref="AF16:AF19" si="5">IFERROR(B16/Q16, "N.A.")</f>
        <v>2934.9877149877152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2934.9877149877152</v>
      </c>
      <c r="AQ16" s="13" t="str">
        <f t="shared" si="0"/>
        <v>N.A.</v>
      </c>
      <c r="AR16" s="14">
        <f t="shared" si="0"/>
        <v>2934.9877149877152</v>
      </c>
    </row>
    <row r="17" spans="1:44" ht="15" customHeight="1" thickBot="1" x14ac:dyDescent="0.3">
      <c r="A17" s="3" t="s">
        <v>14</v>
      </c>
      <c r="B17" s="2">
        <v>8756188</v>
      </c>
      <c r="C17" s="2">
        <v>11039300.000000004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8756188</v>
      </c>
      <c r="M17" s="13">
        <f t="shared" si="1"/>
        <v>11039300.000000004</v>
      </c>
      <c r="N17" s="14">
        <f t="shared" si="2"/>
        <v>19795488.000000004</v>
      </c>
      <c r="P17" s="3" t="s">
        <v>14</v>
      </c>
      <c r="Q17" s="2">
        <v>2276</v>
      </c>
      <c r="R17" s="2">
        <v>2713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2276</v>
      </c>
      <c r="AB17" s="13">
        <f t="shared" si="3"/>
        <v>2713</v>
      </c>
      <c r="AC17" s="14">
        <f t="shared" si="4"/>
        <v>4989</v>
      </c>
      <c r="AE17" s="3" t="s">
        <v>14</v>
      </c>
      <c r="AF17" s="2">
        <f t="shared" si="5"/>
        <v>3847.1827768014059</v>
      </c>
      <c r="AG17" s="2">
        <f t="shared" si="0"/>
        <v>4069.0379653520104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3847.1827768014059</v>
      </c>
      <c r="AQ17" s="13">
        <f t="shared" si="0"/>
        <v>4069.0379653520104</v>
      </c>
      <c r="AR17" s="14">
        <f t="shared" si="0"/>
        <v>3967.8268190018048</v>
      </c>
    </row>
    <row r="18" spans="1:44" ht="15" customHeight="1" thickBot="1" x14ac:dyDescent="0.3">
      <c r="A18" s="3" t="s">
        <v>15</v>
      </c>
      <c r="B18" s="2"/>
      <c r="C18" s="2"/>
      <c r="D18" s="2">
        <v>722400</v>
      </c>
      <c r="E18" s="2"/>
      <c r="F18" s="2"/>
      <c r="G18" s="2">
        <v>5418000</v>
      </c>
      <c r="H18" s="2">
        <v>2432160</v>
      </c>
      <c r="I18" s="2"/>
      <c r="J18" s="2">
        <v>0</v>
      </c>
      <c r="K18" s="2"/>
      <c r="L18" s="1">
        <f t="shared" si="1"/>
        <v>3154560</v>
      </c>
      <c r="M18" s="13">
        <f t="shared" si="1"/>
        <v>5418000</v>
      </c>
      <c r="N18" s="14">
        <f t="shared" si="2"/>
        <v>8572560</v>
      </c>
      <c r="P18" s="3" t="s">
        <v>15</v>
      </c>
      <c r="Q18" s="2">
        <v>0</v>
      </c>
      <c r="R18" s="2">
        <v>0</v>
      </c>
      <c r="S18" s="2">
        <v>84</v>
      </c>
      <c r="T18" s="2">
        <v>0</v>
      </c>
      <c r="U18" s="2">
        <v>0</v>
      </c>
      <c r="V18" s="2">
        <v>255</v>
      </c>
      <c r="W18" s="2">
        <v>2817</v>
      </c>
      <c r="X18" s="2">
        <v>0</v>
      </c>
      <c r="Y18" s="2">
        <v>168</v>
      </c>
      <c r="Z18" s="2">
        <v>0</v>
      </c>
      <c r="AA18" s="1">
        <f t="shared" si="3"/>
        <v>3069</v>
      </c>
      <c r="AB18" s="13">
        <f t="shared" si="3"/>
        <v>255</v>
      </c>
      <c r="AC18" s="17">
        <f t="shared" si="4"/>
        <v>3324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8600</v>
      </c>
      <c r="AI18" s="2" t="str">
        <f t="shared" si="0"/>
        <v>N.A.</v>
      </c>
      <c r="AJ18" s="2" t="str">
        <f t="shared" si="0"/>
        <v>N.A.</v>
      </c>
      <c r="AK18" s="2">
        <f t="shared" si="0"/>
        <v>21247.058823529413</v>
      </c>
      <c r="AL18" s="2">
        <f t="shared" si="0"/>
        <v>863.3865814696486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1027.878787878788</v>
      </c>
      <c r="AQ18" s="13">
        <f t="shared" si="0"/>
        <v>21247.058823529413</v>
      </c>
      <c r="AR18" s="14">
        <f t="shared" si="0"/>
        <v>2578.9891696750901</v>
      </c>
    </row>
    <row r="19" spans="1:44" ht="15" customHeight="1" thickBot="1" x14ac:dyDescent="0.3">
      <c r="A19" s="4" t="s">
        <v>16</v>
      </c>
      <c r="B19" s="2">
        <v>11560647.999999998</v>
      </c>
      <c r="C19" s="2">
        <v>11039300.000000004</v>
      </c>
      <c r="D19" s="2">
        <v>1758528</v>
      </c>
      <c r="E19" s="2"/>
      <c r="F19" s="2"/>
      <c r="G19" s="2">
        <v>5418000</v>
      </c>
      <c r="H19" s="2">
        <v>3894799.0000000009</v>
      </c>
      <c r="I19" s="2"/>
      <c r="J19" s="2">
        <v>0</v>
      </c>
      <c r="K19" s="2"/>
      <c r="L19" s="1">
        <f t="shared" ref="L19" si="6">B19+D19+F19+H19+J19</f>
        <v>17213975</v>
      </c>
      <c r="M19" s="13">
        <f t="shared" ref="M19" si="7">C19+E19+G19+I19+K19</f>
        <v>16457300.000000004</v>
      </c>
      <c r="N19" s="17">
        <f t="shared" ref="N19" si="8">L19+M19</f>
        <v>33671275</v>
      </c>
      <c r="P19" s="4" t="s">
        <v>16</v>
      </c>
      <c r="Q19" s="2">
        <v>3071</v>
      </c>
      <c r="R19" s="2">
        <v>2713</v>
      </c>
      <c r="S19" s="2">
        <v>320</v>
      </c>
      <c r="T19" s="2">
        <v>0</v>
      </c>
      <c r="U19" s="2">
        <v>0</v>
      </c>
      <c r="V19" s="2">
        <v>255</v>
      </c>
      <c r="W19" s="2">
        <v>4174</v>
      </c>
      <c r="X19" s="2">
        <v>0</v>
      </c>
      <c r="Y19" s="2">
        <v>320</v>
      </c>
      <c r="Z19" s="2">
        <v>0</v>
      </c>
      <c r="AA19" s="1">
        <f t="shared" ref="AA19" si="9">Q19+S19+U19+W19+Y19</f>
        <v>7885</v>
      </c>
      <c r="AB19" s="13">
        <f t="shared" ref="AB19" si="10">R19+T19+V19+X19+Z19</f>
        <v>2968</v>
      </c>
      <c r="AC19" s="14">
        <f t="shared" ref="AC19" si="11">AA19+AB19</f>
        <v>10853</v>
      </c>
      <c r="AE19" s="4" t="s">
        <v>16</v>
      </c>
      <c r="AF19" s="2">
        <f t="shared" si="5"/>
        <v>3764.4571800716371</v>
      </c>
      <c r="AG19" s="2">
        <f t="shared" si="0"/>
        <v>4069.0379653520104</v>
      </c>
      <c r="AH19" s="2">
        <f t="shared" si="0"/>
        <v>5495.4</v>
      </c>
      <c r="AI19" s="2" t="str">
        <f t="shared" si="0"/>
        <v>N.A.</v>
      </c>
      <c r="AJ19" s="2" t="str">
        <f t="shared" si="0"/>
        <v>N.A.</v>
      </c>
      <c r="AK19" s="2">
        <f t="shared" si="0"/>
        <v>21247.058823529413</v>
      </c>
      <c r="AL19" s="2">
        <f t="shared" si="0"/>
        <v>933.10948730234804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2183.1293595434367</v>
      </c>
      <c r="AQ19" s="13">
        <f t="shared" ref="AQ19" si="13">IFERROR(M19/AB19, "N.A.")</f>
        <v>5544.9123989218342</v>
      </c>
      <c r="AR19" s="14">
        <f t="shared" ref="AR19" si="14">IFERROR(N19/AC19, "N.A.")</f>
        <v>3102.4854878835345</v>
      </c>
    </row>
    <row r="20" spans="1:44" ht="15" customHeight="1" thickBot="1" x14ac:dyDescent="0.3">
      <c r="A20" s="5" t="s">
        <v>0</v>
      </c>
      <c r="B20" s="24">
        <f>B19+C19</f>
        <v>22599948</v>
      </c>
      <c r="C20" s="26"/>
      <c r="D20" s="24">
        <f>D19+E19</f>
        <v>1758528</v>
      </c>
      <c r="E20" s="26"/>
      <c r="F20" s="24">
        <f>F19+G19</f>
        <v>5418000</v>
      </c>
      <c r="G20" s="26"/>
      <c r="H20" s="24">
        <f>H19+I19</f>
        <v>3894799.0000000009</v>
      </c>
      <c r="I20" s="26"/>
      <c r="J20" s="24">
        <f>J19+K19</f>
        <v>0</v>
      </c>
      <c r="K20" s="26"/>
      <c r="L20" s="24">
        <f>L19+M19</f>
        <v>33671275</v>
      </c>
      <c r="M20" s="25"/>
      <c r="N20" s="18">
        <f>B20+D20+F20+H20+J20</f>
        <v>33671275</v>
      </c>
      <c r="P20" s="5" t="s">
        <v>0</v>
      </c>
      <c r="Q20" s="24">
        <f>Q19+R19</f>
        <v>5784</v>
      </c>
      <c r="R20" s="26"/>
      <c r="S20" s="24">
        <f>S19+T19</f>
        <v>320</v>
      </c>
      <c r="T20" s="26"/>
      <c r="U20" s="24">
        <f>U19+V19</f>
        <v>255</v>
      </c>
      <c r="V20" s="26"/>
      <c r="W20" s="24">
        <f>W19+X19</f>
        <v>4174</v>
      </c>
      <c r="X20" s="26"/>
      <c r="Y20" s="24">
        <f>Y19+Z19</f>
        <v>320</v>
      </c>
      <c r="Z20" s="26"/>
      <c r="AA20" s="24">
        <f>AA19+AB19</f>
        <v>10853</v>
      </c>
      <c r="AB20" s="26"/>
      <c r="AC20" s="19">
        <f>Q20+S20+U20+W20+Y20</f>
        <v>10853</v>
      </c>
      <c r="AE20" s="5" t="s">
        <v>0</v>
      </c>
      <c r="AF20" s="27">
        <f>IFERROR(B20/Q20,"N.A.")</f>
        <v>3907.3215767634856</v>
      </c>
      <c r="AG20" s="28"/>
      <c r="AH20" s="27">
        <f>IFERROR(D20/S20,"N.A.")</f>
        <v>5495.4</v>
      </c>
      <c r="AI20" s="28"/>
      <c r="AJ20" s="27">
        <f>IFERROR(F20/U20,"N.A.")</f>
        <v>21247.058823529413</v>
      </c>
      <c r="AK20" s="28"/>
      <c r="AL20" s="27">
        <f>IFERROR(H20/W20,"N.A.")</f>
        <v>933.10948730234804</v>
      </c>
      <c r="AM20" s="28"/>
      <c r="AN20" s="27">
        <f>IFERROR(J20/Y20,"N.A.")</f>
        <v>0</v>
      </c>
      <c r="AO20" s="28"/>
      <c r="AP20" s="27">
        <f>IFERROR(L20/AA20,"N.A.")</f>
        <v>3102.4854878835345</v>
      </c>
      <c r="AQ20" s="28"/>
      <c r="AR20" s="16">
        <f>IFERROR(N20/AC20, "N.A.")</f>
        <v>3102.4854878835345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1609920</v>
      </c>
      <c r="C27" s="2"/>
      <c r="D27" s="2">
        <v>1036127.9999999999</v>
      </c>
      <c r="E27" s="2"/>
      <c r="F27" s="2"/>
      <c r="G27" s="2"/>
      <c r="H27" s="2">
        <v>1169944</v>
      </c>
      <c r="I27" s="2"/>
      <c r="J27" s="2"/>
      <c r="K27" s="2"/>
      <c r="L27" s="1">
        <f>B27+D27+F27+H27+J27</f>
        <v>3815992</v>
      </c>
      <c r="M27" s="13">
        <f>C27+E27+G27+I27+K27</f>
        <v>0</v>
      </c>
      <c r="N27" s="14">
        <f>L27+M27</f>
        <v>3815992</v>
      </c>
      <c r="P27" s="3" t="s">
        <v>12</v>
      </c>
      <c r="Q27" s="2">
        <v>388</v>
      </c>
      <c r="R27" s="2">
        <v>0</v>
      </c>
      <c r="S27" s="2">
        <v>236</v>
      </c>
      <c r="T27" s="2">
        <v>0</v>
      </c>
      <c r="U27" s="2">
        <v>0</v>
      </c>
      <c r="V27" s="2">
        <v>0</v>
      </c>
      <c r="W27" s="2">
        <v>711</v>
      </c>
      <c r="X27" s="2">
        <v>0</v>
      </c>
      <c r="Y27" s="2">
        <v>0</v>
      </c>
      <c r="Z27" s="2">
        <v>0</v>
      </c>
      <c r="AA27" s="1">
        <f>Q27+S27+U27+W27+Y27</f>
        <v>1335</v>
      </c>
      <c r="AB27" s="13">
        <f>R27+T27+V27+X27+Z27</f>
        <v>0</v>
      </c>
      <c r="AC27" s="14">
        <f>AA27+AB27</f>
        <v>1335</v>
      </c>
      <c r="AE27" s="3" t="s">
        <v>12</v>
      </c>
      <c r="AF27" s="2">
        <f>IFERROR(B27/Q27, "N.A.")</f>
        <v>4149.2783505154639</v>
      </c>
      <c r="AG27" s="2" t="str">
        <f t="shared" ref="AG27:AR31" si="15">IFERROR(C27/R27, "N.A.")</f>
        <v>N.A.</v>
      </c>
      <c r="AH27" s="2">
        <f t="shared" si="15"/>
        <v>4390.3728813559319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1645.4908579465541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2858.4209737827714</v>
      </c>
      <c r="AQ27" s="13" t="str">
        <f t="shared" si="15"/>
        <v>N.A.</v>
      </c>
      <c r="AR27" s="14">
        <f t="shared" si="15"/>
        <v>2858.4209737827714</v>
      </c>
    </row>
    <row r="28" spans="1:44" ht="15" customHeight="1" thickBot="1" x14ac:dyDescent="0.3">
      <c r="A28" s="3" t="s">
        <v>13</v>
      </c>
      <c r="B28" s="2">
        <v>392160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392160</v>
      </c>
      <c r="M28" s="13">
        <f t="shared" si="16"/>
        <v>0</v>
      </c>
      <c r="N28" s="14">
        <f t="shared" ref="N28:N30" si="17">L28+M28</f>
        <v>392160</v>
      </c>
      <c r="P28" s="3" t="s">
        <v>13</v>
      </c>
      <c r="Q28" s="2">
        <v>152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152</v>
      </c>
      <c r="AB28" s="13">
        <f t="shared" si="18"/>
        <v>0</v>
      </c>
      <c r="AC28" s="14">
        <f t="shared" ref="AC28:AC30" si="19">AA28+AB28</f>
        <v>152</v>
      </c>
      <c r="AE28" s="3" t="s">
        <v>13</v>
      </c>
      <c r="AF28" s="2">
        <f t="shared" ref="AF28:AF31" si="20">IFERROR(B28/Q28, "N.A.")</f>
        <v>2580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2580</v>
      </c>
      <c r="AQ28" s="13" t="str">
        <f t="shared" si="15"/>
        <v>N.A.</v>
      </c>
      <c r="AR28" s="14">
        <f t="shared" si="15"/>
        <v>2580</v>
      </c>
    </row>
    <row r="29" spans="1:44" ht="15" customHeight="1" thickBot="1" x14ac:dyDescent="0.3">
      <c r="A29" s="3" t="s">
        <v>14</v>
      </c>
      <c r="B29" s="2">
        <v>5560220</v>
      </c>
      <c r="C29" s="2">
        <v>7284900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5560220</v>
      </c>
      <c r="M29" s="13">
        <f t="shared" si="16"/>
        <v>7284900</v>
      </c>
      <c r="N29" s="14">
        <f t="shared" si="17"/>
        <v>12845120</v>
      </c>
      <c r="P29" s="3" t="s">
        <v>14</v>
      </c>
      <c r="Q29" s="2">
        <v>1552</v>
      </c>
      <c r="R29" s="2">
        <v>1834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1552</v>
      </c>
      <c r="AB29" s="13">
        <f t="shared" si="18"/>
        <v>1834</v>
      </c>
      <c r="AC29" s="14">
        <f t="shared" si="19"/>
        <v>3386</v>
      </c>
      <c r="AE29" s="3" t="s">
        <v>14</v>
      </c>
      <c r="AF29" s="2">
        <f t="shared" si="20"/>
        <v>3582.6159793814431</v>
      </c>
      <c r="AG29" s="2">
        <f t="shared" si="15"/>
        <v>3972.1374045801526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3582.6159793814431</v>
      </c>
      <c r="AQ29" s="13">
        <f t="shared" si="15"/>
        <v>3972.1374045801526</v>
      </c>
      <c r="AR29" s="14">
        <f t="shared" si="15"/>
        <v>3793.5971647962197</v>
      </c>
    </row>
    <row r="30" spans="1:44" ht="15" customHeight="1" thickBot="1" x14ac:dyDescent="0.3">
      <c r="A30" s="3" t="s">
        <v>15</v>
      </c>
      <c r="B30" s="2"/>
      <c r="C30" s="2"/>
      <c r="D30" s="2">
        <v>722400</v>
      </c>
      <c r="E30" s="2"/>
      <c r="F30" s="2"/>
      <c r="G30" s="2">
        <v>5418000</v>
      </c>
      <c r="H30" s="2">
        <v>2432160</v>
      </c>
      <c r="I30" s="2"/>
      <c r="J30" s="2">
        <v>0</v>
      </c>
      <c r="K30" s="2"/>
      <c r="L30" s="1">
        <f t="shared" si="16"/>
        <v>3154560</v>
      </c>
      <c r="M30" s="13">
        <f t="shared" si="16"/>
        <v>5418000</v>
      </c>
      <c r="N30" s="14">
        <f t="shared" si="17"/>
        <v>8572560</v>
      </c>
      <c r="P30" s="3" t="s">
        <v>15</v>
      </c>
      <c r="Q30" s="2">
        <v>0</v>
      </c>
      <c r="R30" s="2">
        <v>0</v>
      </c>
      <c r="S30" s="2">
        <v>84</v>
      </c>
      <c r="T30" s="2">
        <v>0</v>
      </c>
      <c r="U30" s="2">
        <v>0</v>
      </c>
      <c r="V30" s="2">
        <v>255</v>
      </c>
      <c r="W30" s="2">
        <v>2817</v>
      </c>
      <c r="X30" s="2">
        <v>0</v>
      </c>
      <c r="Y30" s="2">
        <v>168</v>
      </c>
      <c r="Z30" s="2">
        <v>0</v>
      </c>
      <c r="AA30" s="1">
        <f t="shared" si="18"/>
        <v>3069</v>
      </c>
      <c r="AB30" s="13">
        <f t="shared" si="18"/>
        <v>255</v>
      </c>
      <c r="AC30" s="17">
        <f t="shared" si="19"/>
        <v>3324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8600</v>
      </c>
      <c r="AI30" s="2" t="str">
        <f t="shared" si="15"/>
        <v>N.A.</v>
      </c>
      <c r="AJ30" s="2" t="str">
        <f t="shared" si="15"/>
        <v>N.A.</v>
      </c>
      <c r="AK30" s="2">
        <f t="shared" si="15"/>
        <v>21247.058823529413</v>
      </c>
      <c r="AL30" s="2">
        <f t="shared" si="15"/>
        <v>863.3865814696486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1027.878787878788</v>
      </c>
      <c r="AQ30" s="13">
        <f t="shared" si="15"/>
        <v>21247.058823529413</v>
      </c>
      <c r="AR30" s="14">
        <f t="shared" si="15"/>
        <v>2578.9891696750901</v>
      </c>
    </row>
    <row r="31" spans="1:44" ht="15" customHeight="1" thickBot="1" x14ac:dyDescent="0.3">
      <c r="A31" s="4" t="s">
        <v>16</v>
      </c>
      <c r="B31" s="2">
        <v>7562299.9999999991</v>
      </c>
      <c r="C31" s="2">
        <v>7284900</v>
      </c>
      <c r="D31" s="2">
        <v>1758528</v>
      </c>
      <c r="E31" s="2"/>
      <c r="F31" s="2"/>
      <c r="G31" s="2">
        <v>5418000</v>
      </c>
      <c r="H31" s="2">
        <v>3602104</v>
      </c>
      <c r="I31" s="2"/>
      <c r="J31" s="2">
        <v>0</v>
      </c>
      <c r="K31" s="2"/>
      <c r="L31" s="1">
        <f t="shared" ref="L31" si="21">B31+D31+F31+H31+J31</f>
        <v>12922932</v>
      </c>
      <c r="M31" s="13">
        <f t="shared" ref="M31" si="22">C31+E31+G31+I31+K31</f>
        <v>12702900</v>
      </c>
      <c r="N31" s="17">
        <f t="shared" ref="N31" si="23">L31+M31</f>
        <v>25625832</v>
      </c>
      <c r="P31" s="4" t="s">
        <v>16</v>
      </c>
      <c r="Q31" s="2">
        <v>2092</v>
      </c>
      <c r="R31" s="2">
        <v>1834</v>
      </c>
      <c r="S31" s="2">
        <v>320</v>
      </c>
      <c r="T31" s="2">
        <v>0</v>
      </c>
      <c r="U31" s="2">
        <v>0</v>
      </c>
      <c r="V31" s="2">
        <v>255</v>
      </c>
      <c r="W31" s="2">
        <v>3528</v>
      </c>
      <c r="X31" s="2">
        <v>0</v>
      </c>
      <c r="Y31" s="2">
        <v>168</v>
      </c>
      <c r="Z31" s="2">
        <v>0</v>
      </c>
      <c r="AA31" s="1">
        <f t="shared" ref="AA31" si="24">Q31+S31+U31+W31+Y31</f>
        <v>6108</v>
      </c>
      <c r="AB31" s="13">
        <f t="shared" ref="AB31" si="25">R31+T31+V31+X31+Z31</f>
        <v>2089</v>
      </c>
      <c r="AC31" s="14">
        <f t="shared" ref="AC31" si="26">AA31+AB31</f>
        <v>8197</v>
      </c>
      <c r="AE31" s="4" t="s">
        <v>16</v>
      </c>
      <c r="AF31" s="2">
        <f t="shared" si="20"/>
        <v>3614.8661567877625</v>
      </c>
      <c r="AG31" s="2">
        <f t="shared" si="15"/>
        <v>3972.1374045801526</v>
      </c>
      <c r="AH31" s="2">
        <f t="shared" si="15"/>
        <v>5495.4</v>
      </c>
      <c r="AI31" s="2" t="str">
        <f t="shared" si="15"/>
        <v>N.A.</v>
      </c>
      <c r="AJ31" s="2" t="str">
        <f t="shared" si="15"/>
        <v>N.A.</v>
      </c>
      <c r="AK31" s="2">
        <f t="shared" si="15"/>
        <v>21247.058823529413</v>
      </c>
      <c r="AL31" s="2">
        <f t="shared" si="15"/>
        <v>1021.0045351473923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2115.7387033398822</v>
      </c>
      <c r="AQ31" s="13">
        <f t="shared" ref="AQ31" si="28">IFERROR(M31/AB31, "N.A.")</f>
        <v>6080.8520823360459</v>
      </c>
      <c r="AR31" s="14">
        <f t="shared" ref="AR31" si="29">IFERROR(N31/AC31, "N.A.")</f>
        <v>3126.2452116628033</v>
      </c>
    </row>
    <row r="32" spans="1:44" ht="15" customHeight="1" thickBot="1" x14ac:dyDescent="0.3">
      <c r="A32" s="5" t="s">
        <v>0</v>
      </c>
      <c r="B32" s="24">
        <f>B31+C31</f>
        <v>14847200</v>
      </c>
      <c r="C32" s="26"/>
      <c r="D32" s="24">
        <f>D31+E31</f>
        <v>1758528</v>
      </c>
      <c r="E32" s="26"/>
      <c r="F32" s="24">
        <f>F31+G31</f>
        <v>5418000</v>
      </c>
      <c r="G32" s="26"/>
      <c r="H32" s="24">
        <f>H31+I31</f>
        <v>3602104</v>
      </c>
      <c r="I32" s="26"/>
      <c r="J32" s="24">
        <f>J31+K31</f>
        <v>0</v>
      </c>
      <c r="K32" s="26"/>
      <c r="L32" s="24">
        <f>L31+M31</f>
        <v>25625832</v>
      </c>
      <c r="M32" s="25"/>
      <c r="N32" s="18">
        <f>B32+D32+F32+H32+J32</f>
        <v>25625832</v>
      </c>
      <c r="P32" s="5" t="s">
        <v>0</v>
      </c>
      <c r="Q32" s="24">
        <f>Q31+R31</f>
        <v>3926</v>
      </c>
      <c r="R32" s="26"/>
      <c r="S32" s="24">
        <f>S31+T31</f>
        <v>320</v>
      </c>
      <c r="T32" s="26"/>
      <c r="U32" s="24">
        <f>U31+V31</f>
        <v>255</v>
      </c>
      <c r="V32" s="26"/>
      <c r="W32" s="24">
        <f>W31+X31</f>
        <v>3528</v>
      </c>
      <c r="X32" s="26"/>
      <c r="Y32" s="24">
        <f>Y31+Z31</f>
        <v>168</v>
      </c>
      <c r="Z32" s="26"/>
      <c r="AA32" s="24">
        <f>AA31+AB31</f>
        <v>8197</v>
      </c>
      <c r="AB32" s="26"/>
      <c r="AC32" s="19">
        <f>Q32+S32+U32+W32+Y32</f>
        <v>8197</v>
      </c>
      <c r="AE32" s="5" t="s">
        <v>0</v>
      </c>
      <c r="AF32" s="27">
        <f>IFERROR(B32/Q32,"N.A.")</f>
        <v>3781.7626082526745</v>
      </c>
      <c r="AG32" s="28"/>
      <c r="AH32" s="27">
        <f>IFERROR(D32/S32,"N.A.")</f>
        <v>5495.4</v>
      </c>
      <c r="AI32" s="28"/>
      <c r="AJ32" s="27">
        <f>IFERROR(F32/U32,"N.A.")</f>
        <v>21247.058823529413</v>
      </c>
      <c r="AK32" s="28"/>
      <c r="AL32" s="27">
        <f>IFERROR(H32/W32,"N.A.")</f>
        <v>1021.0045351473923</v>
      </c>
      <c r="AM32" s="28"/>
      <c r="AN32" s="27">
        <f>IFERROR(J32/Y32,"N.A.")</f>
        <v>0</v>
      </c>
      <c r="AO32" s="28"/>
      <c r="AP32" s="27">
        <f>IFERROR(L32/AA32,"N.A.")</f>
        <v>3126.2452116628033</v>
      </c>
      <c r="AQ32" s="28"/>
      <c r="AR32" s="16">
        <f>IFERROR(N32/AC32, "N.A.")</f>
        <v>3126.2452116628033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292695</v>
      </c>
      <c r="I39" s="2"/>
      <c r="J39" s="2">
        <v>0</v>
      </c>
      <c r="K39" s="2"/>
      <c r="L39" s="1">
        <f>B39+D39+F39+H39+J39</f>
        <v>292695</v>
      </c>
      <c r="M39" s="13">
        <f>C39+E39+G39+I39+K39</f>
        <v>0</v>
      </c>
      <c r="N39" s="14">
        <f>L39+M39</f>
        <v>292695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646</v>
      </c>
      <c r="X39" s="2">
        <v>0</v>
      </c>
      <c r="Y39" s="2">
        <v>152</v>
      </c>
      <c r="Z39" s="2">
        <v>0</v>
      </c>
      <c r="AA39" s="1">
        <f>Q39+S39+U39+W39+Y39</f>
        <v>798</v>
      </c>
      <c r="AB39" s="13">
        <f>R39+T39+V39+X39+Z39</f>
        <v>0</v>
      </c>
      <c r="AC39" s="14">
        <f>AA39+AB39</f>
        <v>798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453.08823529411762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366.78571428571428</v>
      </c>
      <c r="AQ39" s="13" t="str">
        <f t="shared" si="30"/>
        <v>N.A.</v>
      </c>
      <c r="AR39" s="14">
        <f t="shared" si="30"/>
        <v>366.78571428571428</v>
      </c>
    </row>
    <row r="40" spans="1:44" ht="15" customHeight="1" thickBot="1" x14ac:dyDescent="0.3">
      <c r="A40" s="3" t="s">
        <v>13</v>
      </c>
      <c r="B40" s="2">
        <v>802380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802380</v>
      </c>
      <c r="M40" s="13">
        <f t="shared" si="31"/>
        <v>0</v>
      </c>
      <c r="N40" s="14">
        <f t="shared" ref="N40:N42" si="32">L40+M40</f>
        <v>802380</v>
      </c>
      <c r="P40" s="3" t="s">
        <v>13</v>
      </c>
      <c r="Q40" s="2">
        <v>255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255</v>
      </c>
      <c r="AB40" s="13">
        <f t="shared" si="33"/>
        <v>0</v>
      </c>
      <c r="AC40" s="14">
        <f t="shared" ref="AC40:AC42" si="34">AA40+AB40</f>
        <v>255</v>
      </c>
      <c r="AE40" s="3" t="s">
        <v>13</v>
      </c>
      <c r="AF40" s="2">
        <f t="shared" ref="AF40:AF43" si="35">IFERROR(B40/Q40, "N.A.")</f>
        <v>3146.5882352941176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3146.5882352941176</v>
      </c>
      <c r="AQ40" s="13" t="str">
        <f t="shared" si="30"/>
        <v>N.A.</v>
      </c>
      <c r="AR40" s="14">
        <f t="shared" si="30"/>
        <v>3146.5882352941176</v>
      </c>
    </row>
    <row r="41" spans="1:44" ht="15" customHeight="1" thickBot="1" x14ac:dyDescent="0.3">
      <c r="A41" s="3" t="s">
        <v>14</v>
      </c>
      <c r="B41" s="2">
        <v>3195967.9999999995</v>
      </c>
      <c r="C41" s="2">
        <v>3754399.9999999995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3195967.9999999995</v>
      </c>
      <c r="M41" s="13">
        <f t="shared" si="31"/>
        <v>3754399.9999999995</v>
      </c>
      <c r="N41" s="14">
        <f t="shared" si="32"/>
        <v>6950367.9999999991</v>
      </c>
      <c r="P41" s="3" t="s">
        <v>14</v>
      </c>
      <c r="Q41" s="2">
        <v>724</v>
      </c>
      <c r="R41" s="2">
        <v>879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724</v>
      </c>
      <c r="AB41" s="13">
        <f t="shared" si="33"/>
        <v>879</v>
      </c>
      <c r="AC41" s="14">
        <f t="shared" si="34"/>
        <v>1603</v>
      </c>
      <c r="AE41" s="3" t="s">
        <v>14</v>
      </c>
      <c r="AF41" s="2">
        <f t="shared" si="35"/>
        <v>4414.3204419889498</v>
      </c>
      <c r="AG41" s="2">
        <f t="shared" si="30"/>
        <v>4271.2172923777016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4414.3204419889498</v>
      </c>
      <c r="AQ41" s="13">
        <f t="shared" si="30"/>
        <v>4271.2172923777016</v>
      </c>
      <c r="AR41" s="14">
        <f t="shared" si="30"/>
        <v>4335.8502807236428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3998348</v>
      </c>
      <c r="C43" s="2">
        <v>3754399.9999999995</v>
      </c>
      <c r="D43" s="2"/>
      <c r="E43" s="2"/>
      <c r="F43" s="2"/>
      <c r="G43" s="2"/>
      <c r="H43" s="2">
        <v>292695</v>
      </c>
      <c r="I43" s="2"/>
      <c r="J43" s="2">
        <v>0</v>
      </c>
      <c r="K43" s="2"/>
      <c r="L43" s="1">
        <f t="shared" ref="L43" si="36">B43+D43+F43+H43+J43</f>
        <v>4291043</v>
      </c>
      <c r="M43" s="13">
        <f t="shared" ref="M43" si="37">C43+E43+G43+I43+K43</f>
        <v>3754399.9999999995</v>
      </c>
      <c r="N43" s="17">
        <f t="shared" ref="N43" si="38">L43+M43</f>
        <v>8045443</v>
      </c>
      <c r="P43" s="4" t="s">
        <v>16</v>
      </c>
      <c r="Q43" s="2">
        <v>979</v>
      </c>
      <c r="R43" s="2">
        <v>879</v>
      </c>
      <c r="S43" s="2">
        <v>0</v>
      </c>
      <c r="T43" s="2">
        <v>0</v>
      </c>
      <c r="U43" s="2">
        <v>0</v>
      </c>
      <c r="V43" s="2">
        <v>0</v>
      </c>
      <c r="W43" s="2">
        <v>646</v>
      </c>
      <c r="X43" s="2">
        <v>0</v>
      </c>
      <c r="Y43" s="2">
        <v>152</v>
      </c>
      <c r="Z43" s="2">
        <v>0</v>
      </c>
      <c r="AA43" s="1">
        <f t="shared" ref="AA43" si="39">Q43+S43+U43+W43+Y43</f>
        <v>1777</v>
      </c>
      <c r="AB43" s="13">
        <f t="shared" ref="AB43" si="40">R43+T43+V43+X43+Z43</f>
        <v>879</v>
      </c>
      <c r="AC43" s="17">
        <f t="shared" ref="AC43" si="41">AA43+AB43</f>
        <v>2656</v>
      </c>
      <c r="AE43" s="4" t="s">
        <v>16</v>
      </c>
      <c r="AF43" s="2">
        <f t="shared" si="35"/>
        <v>4084.1144024514811</v>
      </c>
      <c r="AG43" s="2">
        <f t="shared" si="30"/>
        <v>4271.2172923777016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453.08823529411762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2414.7681485649973</v>
      </c>
      <c r="AQ43" s="13">
        <f t="shared" ref="AQ43" si="43">IFERROR(M43/AB43, "N.A.")</f>
        <v>4271.2172923777016</v>
      </c>
      <c r="AR43" s="14">
        <f t="shared" ref="AR43" si="44">IFERROR(N43/AC43, "N.A.")</f>
        <v>3029.1577560240962</v>
      </c>
    </row>
    <row r="44" spans="1:44" ht="15" customHeight="1" thickBot="1" x14ac:dyDescent="0.3">
      <c r="A44" s="5" t="s">
        <v>0</v>
      </c>
      <c r="B44" s="24">
        <f>B43+C43</f>
        <v>7752748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292695</v>
      </c>
      <c r="I44" s="26"/>
      <c r="J44" s="24">
        <f>J43+K43</f>
        <v>0</v>
      </c>
      <c r="K44" s="26"/>
      <c r="L44" s="24">
        <f>L43+M43</f>
        <v>8045443</v>
      </c>
      <c r="M44" s="25"/>
      <c r="N44" s="18">
        <f>B44+D44+F44+H44+J44</f>
        <v>8045443</v>
      </c>
      <c r="P44" s="5" t="s">
        <v>0</v>
      </c>
      <c r="Q44" s="24">
        <f>Q43+R43</f>
        <v>1858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646</v>
      </c>
      <c r="X44" s="26"/>
      <c r="Y44" s="24">
        <f>Y43+Z43</f>
        <v>152</v>
      </c>
      <c r="Z44" s="26"/>
      <c r="AA44" s="24">
        <f>AA43+AB43</f>
        <v>2656</v>
      </c>
      <c r="AB44" s="25"/>
      <c r="AC44" s="18">
        <f>Q44+S44+U44+W44+Y44</f>
        <v>2656</v>
      </c>
      <c r="AE44" s="5" t="s">
        <v>0</v>
      </c>
      <c r="AF44" s="27">
        <f>IFERROR(B44/Q44,"N.A.")</f>
        <v>4172.6307857911734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453.08823529411762</v>
      </c>
      <c r="AM44" s="28"/>
      <c r="AN44" s="27">
        <f>IFERROR(J44/Y44,"N.A.")</f>
        <v>0</v>
      </c>
      <c r="AO44" s="28"/>
      <c r="AP44" s="27">
        <f>IFERROR(L44/AA44,"N.A.")</f>
        <v>3029.1577560240962</v>
      </c>
      <c r="AQ44" s="28"/>
      <c r="AR44" s="16">
        <f>IFERROR(N44/AC44, "N.A.")</f>
        <v>3029.1577560240962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24101973.000000007</v>
      </c>
      <c r="C15" s="2"/>
      <c r="D15" s="2">
        <v>8694600</v>
      </c>
      <c r="E15" s="2"/>
      <c r="F15" s="2">
        <v>6637330</v>
      </c>
      <c r="G15" s="2"/>
      <c r="H15" s="2">
        <v>24320425.999999996</v>
      </c>
      <c r="I15" s="2"/>
      <c r="J15" s="2"/>
      <c r="K15" s="2"/>
      <c r="L15" s="1">
        <f>B15+D15+F15+H15+J15</f>
        <v>63754329</v>
      </c>
      <c r="M15" s="13">
        <f>C15+E15+G15+I15+K15</f>
        <v>0</v>
      </c>
      <c r="N15" s="14">
        <f>L15+M15</f>
        <v>63754329</v>
      </c>
      <c r="P15" s="3" t="s">
        <v>12</v>
      </c>
      <c r="Q15" s="2">
        <v>4637</v>
      </c>
      <c r="R15" s="2">
        <v>0</v>
      </c>
      <c r="S15" s="2">
        <v>1338</v>
      </c>
      <c r="T15" s="2">
        <v>0</v>
      </c>
      <c r="U15" s="2">
        <v>687</v>
      </c>
      <c r="V15" s="2">
        <v>0</v>
      </c>
      <c r="W15" s="2">
        <v>6311</v>
      </c>
      <c r="X15" s="2">
        <v>0</v>
      </c>
      <c r="Y15" s="2">
        <v>0</v>
      </c>
      <c r="Z15" s="2">
        <v>0</v>
      </c>
      <c r="AA15" s="1">
        <f>Q15+S15+U15+W15+Y15</f>
        <v>12973</v>
      </c>
      <c r="AB15" s="13">
        <f>R15+T15+V15+X15+Z15</f>
        <v>0</v>
      </c>
      <c r="AC15" s="14">
        <f>AA15+AB15</f>
        <v>12973</v>
      </c>
      <c r="AE15" s="3" t="s">
        <v>12</v>
      </c>
      <c r="AF15" s="2">
        <f>IFERROR(B15/Q15, "N.A.")</f>
        <v>5197.7513478542178</v>
      </c>
      <c r="AG15" s="2" t="str">
        <f t="shared" ref="AG15:AR19" si="0">IFERROR(C15/R15, "N.A.")</f>
        <v>N.A.</v>
      </c>
      <c r="AH15" s="2">
        <f t="shared" si="0"/>
        <v>6498.2062780269061</v>
      </c>
      <c r="AI15" s="2" t="str">
        <f t="shared" si="0"/>
        <v>N.A.</v>
      </c>
      <c r="AJ15" s="2">
        <f t="shared" si="0"/>
        <v>9661.3245997088798</v>
      </c>
      <c r="AK15" s="2" t="str">
        <f t="shared" si="0"/>
        <v>N.A.</v>
      </c>
      <c r="AL15" s="2">
        <f t="shared" si="0"/>
        <v>3853.6564728252251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4914.3859554459259</v>
      </c>
      <c r="AQ15" s="13" t="str">
        <f t="shared" si="0"/>
        <v>N.A.</v>
      </c>
      <c r="AR15" s="14">
        <f t="shared" si="0"/>
        <v>4914.3859554459259</v>
      </c>
    </row>
    <row r="16" spans="1:44" ht="15" customHeight="1" thickBot="1" x14ac:dyDescent="0.3">
      <c r="A16" s="3" t="s">
        <v>13</v>
      </c>
      <c r="B16" s="2">
        <v>12785024.999999998</v>
      </c>
      <c r="C16" s="2">
        <v>1213030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12785024.999999998</v>
      </c>
      <c r="M16" s="13">
        <f t="shared" si="1"/>
        <v>1213030</v>
      </c>
      <c r="N16" s="14">
        <f t="shared" ref="N16:N18" si="2">L16+M16</f>
        <v>13998054.999999998</v>
      </c>
      <c r="P16" s="3" t="s">
        <v>13</v>
      </c>
      <c r="Q16" s="2">
        <v>4012</v>
      </c>
      <c r="R16" s="2">
        <v>217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4012</v>
      </c>
      <c r="AB16" s="13">
        <f t="shared" si="3"/>
        <v>217</v>
      </c>
      <c r="AC16" s="14">
        <f t="shared" ref="AC16:AC18" si="4">AA16+AB16</f>
        <v>4229</v>
      </c>
      <c r="AE16" s="3" t="s">
        <v>13</v>
      </c>
      <c r="AF16" s="2">
        <f t="shared" ref="AF16:AF19" si="5">IFERROR(B16/Q16, "N.A.")</f>
        <v>3186.6961615154532</v>
      </c>
      <c r="AG16" s="2">
        <f t="shared" si="0"/>
        <v>5590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3186.6961615154532</v>
      </c>
      <c r="AQ16" s="13">
        <f t="shared" si="0"/>
        <v>5590</v>
      </c>
      <c r="AR16" s="14">
        <f t="shared" si="0"/>
        <v>3310.0153700638443</v>
      </c>
    </row>
    <row r="17" spans="1:44" ht="15" customHeight="1" thickBot="1" x14ac:dyDescent="0.3">
      <c r="A17" s="3" t="s">
        <v>14</v>
      </c>
      <c r="B17" s="2">
        <v>100587489.99999996</v>
      </c>
      <c r="C17" s="2">
        <v>433114366.99999994</v>
      </c>
      <c r="D17" s="2">
        <v>33844960</v>
      </c>
      <c r="E17" s="2">
        <v>5053540</v>
      </c>
      <c r="F17" s="2"/>
      <c r="G17" s="2">
        <v>21685800.000000004</v>
      </c>
      <c r="H17" s="2"/>
      <c r="I17" s="2">
        <v>36207050</v>
      </c>
      <c r="J17" s="2">
        <v>0</v>
      </c>
      <c r="K17" s="2"/>
      <c r="L17" s="1">
        <f t="shared" si="1"/>
        <v>134432449.99999994</v>
      </c>
      <c r="M17" s="13">
        <f t="shared" si="1"/>
        <v>496060756.99999994</v>
      </c>
      <c r="N17" s="14">
        <f t="shared" si="2"/>
        <v>630493206.99999988</v>
      </c>
      <c r="P17" s="3" t="s">
        <v>14</v>
      </c>
      <c r="Q17" s="2">
        <v>18115</v>
      </c>
      <c r="R17" s="2">
        <v>53337</v>
      </c>
      <c r="S17" s="2">
        <v>2039</v>
      </c>
      <c r="T17" s="2">
        <v>1097</v>
      </c>
      <c r="U17" s="2">
        <v>0</v>
      </c>
      <c r="V17" s="2">
        <v>2875</v>
      </c>
      <c r="W17" s="2">
        <v>0</v>
      </c>
      <c r="X17" s="2">
        <v>4152</v>
      </c>
      <c r="Y17" s="2">
        <v>934</v>
      </c>
      <c r="Z17" s="2">
        <v>0</v>
      </c>
      <c r="AA17" s="1">
        <f t="shared" si="3"/>
        <v>21088</v>
      </c>
      <c r="AB17" s="13">
        <f t="shared" si="3"/>
        <v>61461</v>
      </c>
      <c r="AC17" s="14">
        <f t="shared" si="4"/>
        <v>82549</v>
      </c>
      <c r="AE17" s="3" t="s">
        <v>14</v>
      </c>
      <c r="AF17" s="2">
        <f t="shared" si="5"/>
        <v>5552.7181893458437</v>
      </c>
      <c r="AG17" s="2">
        <f t="shared" si="0"/>
        <v>8120.3361081425637</v>
      </c>
      <c r="AH17" s="2">
        <f t="shared" si="0"/>
        <v>16598.803334968121</v>
      </c>
      <c r="AI17" s="2">
        <f t="shared" si="0"/>
        <v>4606.6909753874206</v>
      </c>
      <c r="AJ17" s="2" t="str">
        <f t="shared" si="0"/>
        <v>N.A.</v>
      </c>
      <c r="AK17" s="2">
        <f t="shared" si="0"/>
        <v>7542.8869565217401</v>
      </c>
      <c r="AL17" s="2" t="str">
        <f t="shared" si="0"/>
        <v>N.A.</v>
      </c>
      <c r="AM17" s="2">
        <f t="shared" si="0"/>
        <v>8720.3877649325623</v>
      </c>
      <c r="AN17" s="2">
        <f t="shared" si="0"/>
        <v>0</v>
      </c>
      <c r="AO17" s="2" t="str">
        <f t="shared" si="0"/>
        <v>N.A.</v>
      </c>
      <c r="AP17" s="15">
        <f t="shared" si="0"/>
        <v>6374.8316578148679</v>
      </c>
      <c r="AQ17" s="13">
        <f t="shared" si="0"/>
        <v>8071.1468573566972</v>
      </c>
      <c r="AR17" s="14">
        <f t="shared" si="0"/>
        <v>7637.8055094549891</v>
      </c>
    </row>
    <row r="18" spans="1:44" ht="15" customHeight="1" thickBot="1" x14ac:dyDescent="0.3">
      <c r="A18" s="3" t="s">
        <v>15</v>
      </c>
      <c r="B18" s="2">
        <v>3861400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3861400</v>
      </c>
      <c r="M18" s="13">
        <f t="shared" si="1"/>
        <v>0</v>
      </c>
      <c r="N18" s="14">
        <f t="shared" si="2"/>
        <v>3861400</v>
      </c>
      <c r="P18" s="3" t="s">
        <v>15</v>
      </c>
      <c r="Q18" s="2">
        <v>449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449</v>
      </c>
      <c r="AB18" s="13">
        <f t="shared" si="3"/>
        <v>0</v>
      </c>
      <c r="AC18" s="17">
        <f t="shared" si="4"/>
        <v>449</v>
      </c>
      <c r="AE18" s="3" t="s">
        <v>15</v>
      </c>
      <c r="AF18" s="2">
        <f t="shared" si="5"/>
        <v>8600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8600</v>
      </c>
      <c r="AQ18" s="13" t="str">
        <f t="shared" si="0"/>
        <v>N.A.</v>
      </c>
      <c r="AR18" s="14">
        <f t="shared" si="0"/>
        <v>8600</v>
      </c>
    </row>
    <row r="19" spans="1:44" ht="15" customHeight="1" thickBot="1" x14ac:dyDescent="0.3">
      <c r="A19" s="4" t="s">
        <v>16</v>
      </c>
      <c r="B19" s="2">
        <v>141335888.00000003</v>
      </c>
      <c r="C19" s="2">
        <v>434327397.00000036</v>
      </c>
      <c r="D19" s="2">
        <v>42539560</v>
      </c>
      <c r="E19" s="2">
        <v>5053540</v>
      </c>
      <c r="F19" s="2">
        <v>6637330</v>
      </c>
      <c r="G19" s="2">
        <v>21685800.000000004</v>
      </c>
      <c r="H19" s="2">
        <v>24320425.999999996</v>
      </c>
      <c r="I19" s="2">
        <v>36207050</v>
      </c>
      <c r="J19" s="2">
        <v>0</v>
      </c>
      <c r="K19" s="2"/>
      <c r="L19" s="1">
        <f t="shared" ref="L19" si="6">B19+D19+F19+H19+J19</f>
        <v>214833204.00000003</v>
      </c>
      <c r="M19" s="13">
        <f t="shared" ref="M19" si="7">C19+E19+G19+I19+K19</f>
        <v>497273787.00000036</v>
      </c>
      <c r="N19" s="17">
        <f t="shared" ref="N19" si="8">L19+M19</f>
        <v>712106991.00000036</v>
      </c>
      <c r="P19" s="4" t="s">
        <v>16</v>
      </c>
      <c r="Q19" s="2">
        <v>27213</v>
      </c>
      <c r="R19" s="2">
        <v>53554</v>
      </c>
      <c r="S19" s="2">
        <v>3377</v>
      </c>
      <c r="T19" s="2">
        <v>1097</v>
      </c>
      <c r="U19" s="2">
        <v>687</v>
      </c>
      <c r="V19" s="2">
        <v>2875</v>
      </c>
      <c r="W19" s="2">
        <v>6311</v>
      </c>
      <c r="X19" s="2">
        <v>4152</v>
      </c>
      <c r="Y19" s="2">
        <v>934</v>
      </c>
      <c r="Z19" s="2">
        <v>0</v>
      </c>
      <c r="AA19" s="1">
        <f t="shared" ref="AA19" si="9">Q19+S19+U19+W19+Y19</f>
        <v>38522</v>
      </c>
      <c r="AB19" s="13">
        <f t="shared" ref="AB19" si="10">R19+T19+V19+X19+Z19</f>
        <v>61678</v>
      </c>
      <c r="AC19" s="14">
        <f t="shared" ref="AC19" si="11">AA19+AB19</f>
        <v>100200</v>
      </c>
      <c r="AE19" s="4" t="s">
        <v>16</v>
      </c>
      <c r="AF19" s="2">
        <f t="shared" si="5"/>
        <v>5193.6900745967014</v>
      </c>
      <c r="AG19" s="2">
        <f t="shared" si="0"/>
        <v>8110.0832244090143</v>
      </c>
      <c r="AH19" s="2">
        <f t="shared" si="0"/>
        <v>12596.849274503998</v>
      </c>
      <c r="AI19" s="2">
        <f t="shared" si="0"/>
        <v>4606.6909753874206</v>
      </c>
      <c r="AJ19" s="2">
        <f t="shared" si="0"/>
        <v>9661.3245997088798</v>
      </c>
      <c r="AK19" s="2">
        <f t="shared" si="0"/>
        <v>7542.8869565217401</v>
      </c>
      <c r="AL19" s="2">
        <f t="shared" si="0"/>
        <v>3853.6564728252251</v>
      </c>
      <c r="AM19" s="2">
        <f t="shared" si="0"/>
        <v>8720.3877649325623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5576.8964228233226</v>
      </c>
      <c r="AQ19" s="13">
        <f t="shared" ref="AQ19" si="13">IFERROR(M19/AB19, "N.A.")</f>
        <v>8062.4175070527635</v>
      </c>
      <c r="AR19" s="14">
        <f t="shared" ref="AR19" si="14">IFERROR(N19/AC19, "N.A.")</f>
        <v>7106.856197604794</v>
      </c>
    </row>
    <row r="20" spans="1:44" ht="15" customHeight="1" thickBot="1" x14ac:dyDescent="0.3">
      <c r="A20" s="5" t="s">
        <v>0</v>
      </c>
      <c r="B20" s="24">
        <f>B19+C19</f>
        <v>575663285.00000036</v>
      </c>
      <c r="C20" s="26"/>
      <c r="D20" s="24">
        <f>D19+E19</f>
        <v>47593100</v>
      </c>
      <c r="E20" s="26"/>
      <c r="F20" s="24">
        <f>F19+G19</f>
        <v>28323130.000000004</v>
      </c>
      <c r="G20" s="26"/>
      <c r="H20" s="24">
        <f>H19+I19</f>
        <v>60527476</v>
      </c>
      <c r="I20" s="26"/>
      <c r="J20" s="24">
        <f>J19+K19</f>
        <v>0</v>
      </c>
      <c r="K20" s="26"/>
      <c r="L20" s="24">
        <f>L19+M19</f>
        <v>712106991.00000036</v>
      </c>
      <c r="M20" s="25"/>
      <c r="N20" s="18">
        <f>B20+D20+F20+H20+J20</f>
        <v>712106991.00000036</v>
      </c>
      <c r="P20" s="5" t="s">
        <v>0</v>
      </c>
      <c r="Q20" s="24">
        <f>Q19+R19</f>
        <v>80767</v>
      </c>
      <c r="R20" s="26"/>
      <c r="S20" s="24">
        <f>S19+T19</f>
        <v>4474</v>
      </c>
      <c r="T20" s="26"/>
      <c r="U20" s="24">
        <f>U19+V19</f>
        <v>3562</v>
      </c>
      <c r="V20" s="26"/>
      <c r="W20" s="24">
        <f>W19+X19</f>
        <v>10463</v>
      </c>
      <c r="X20" s="26"/>
      <c r="Y20" s="24">
        <f>Y19+Z19</f>
        <v>934</v>
      </c>
      <c r="Z20" s="26"/>
      <c r="AA20" s="24">
        <f>AA19+AB19</f>
        <v>100200</v>
      </c>
      <c r="AB20" s="26"/>
      <c r="AC20" s="19">
        <f>Q20+S20+U20+W20+Y20</f>
        <v>100200</v>
      </c>
      <c r="AE20" s="5" t="s">
        <v>0</v>
      </c>
      <c r="AF20" s="27">
        <f>IFERROR(B20/Q20,"N.A.")</f>
        <v>7127.4565726101055</v>
      </c>
      <c r="AG20" s="28"/>
      <c r="AH20" s="27">
        <f>IFERROR(D20/S20,"N.A.")</f>
        <v>10637.706750111756</v>
      </c>
      <c r="AI20" s="28"/>
      <c r="AJ20" s="27">
        <f>IFERROR(F20/U20,"N.A.")</f>
        <v>7951.4682762492994</v>
      </c>
      <c r="AK20" s="28"/>
      <c r="AL20" s="27">
        <f>IFERROR(H20/W20,"N.A.")</f>
        <v>5784.9064321896203</v>
      </c>
      <c r="AM20" s="28"/>
      <c r="AN20" s="27">
        <f>IFERROR(J20/Y20,"N.A.")</f>
        <v>0</v>
      </c>
      <c r="AO20" s="28"/>
      <c r="AP20" s="27">
        <f>IFERROR(L20/AA20,"N.A.")</f>
        <v>7106.856197604794</v>
      </c>
      <c r="AQ20" s="28"/>
      <c r="AR20" s="16">
        <f>IFERROR(N20/AC20, "N.A.")</f>
        <v>7106.856197604794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22997088</v>
      </c>
      <c r="C27" s="2"/>
      <c r="D27" s="2">
        <v>8694600</v>
      </c>
      <c r="E27" s="2"/>
      <c r="F27" s="2">
        <v>6637330</v>
      </c>
      <c r="G27" s="2"/>
      <c r="H27" s="2">
        <v>17266650</v>
      </c>
      <c r="I27" s="2"/>
      <c r="J27" s="2"/>
      <c r="K27" s="2"/>
      <c r="L27" s="1">
        <f>B27+D27+F27+H27+J27</f>
        <v>55595668</v>
      </c>
      <c r="M27" s="13">
        <f>C27+E27+G27+I27+K27</f>
        <v>0</v>
      </c>
      <c r="N27" s="14">
        <f>L27+M27</f>
        <v>55595668</v>
      </c>
      <c r="P27" s="3" t="s">
        <v>12</v>
      </c>
      <c r="Q27" s="2">
        <v>3800</v>
      </c>
      <c r="R27" s="2">
        <v>0</v>
      </c>
      <c r="S27" s="2">
        <v>1338</v>
      </c>
      <c r="T27" s="2">
        <v>0</v>
      </c>
      <c r="U27" s="2">
        <v>687</v>
      </c>
      <c r="V27" s="2">
        <v>0</v>
      </c>
      <c r="W27" s="2">
        <v>3059</v>
      </c>
      <c r="X27" s="2">
        <v>0</v>
      </c>
      <c r="Y27" s="2">
        <v>0</v>
      </c>
      <c r="Z27" s="2">
        <v>0</v>
      </c>
      <c r="AA27" s="1">
        <f>Q27+S27+U27+W27+Y27</f>
        <v>8884</v>
      </c>
      <c r="AB27" s="13">
        <f>R27+T27+V27+X27+Z27</f>
        <v>0</v>
      </c>
      <c r="AC27" s="14">
        <f>AA27+AB27</f>
        <v>8884</v>
      </c>
      <c r="AE27" s="3" t="s">
        <v>12</v>
      </c>
      <c r="AF27" s="2">
        <f>IFERROR(B27/Q27, "N.A.")</f>
        <v>6051.8652631578943</v>
      </c>
      <c r="AG27" s="2" t="str">
        <f t="shared" ref="AG27:AR31" si="15">IFERROR(C27/R27, "N.A.")</f>
        <v>N.A.</v>
      </c>
      <c r="AH27" s="2">
        <f t="shared" si="15"/>
        <v>6498.2062780269061</v>
      </c>
      <c r="AI27" s="2" t="str">
        <f t="shared" si="15"/>
        <v>N.A.</v>
      </c>
      <c r="AJ27" s="2">
        <f t="shared" si="15"/>
        <v>9661.3245997088798</v>
      </c>
      <c r="AK27" s="2" t="str">
        <f t="shared" si="15"/>
        <v>N.A.</v>
      </c>
      <c r="AL27" s="2">
        <f t="shared" si="15"/>
        <v>5644.5406995750245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6257.9545249887442</v>
      </c>
      <c r="AQ27" s="13" t="str">
        <f t="shared" si="15"/>
        <v>N.A.</v>
      </c>
      <c r="AR27" s="14">
        <f t="shared" si="15"/>
        <v>6257.9545249887442</v>
      </c>
    </row>
    <row r="28" spans="1:44" ht="15" customHeight="1" thickBot="1" x14ac:dyDescent="0.3">
      <c r="A28" s="3" t="s">
        <v>13</v>
      </c>
      <c r="B28" s="2">
        <v>1430000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1430000</v>
      </c>
      <c r="M28" s="13">
        <f t="shared" si="16"/>
        <v>0</v>
      </c>
      <c r="N28" s="14">
        <f t="shared" ref="N28:N30" si="17">L28+M28</f>
        <v>1430000</v>
      </c>
      <c r="P28" s="3" t="s">
        <v>13</v>
      </c>
      <c r="Q28" s="2">
        <v>286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286</v>
      </c>
      <c r="AB28" s="13">
        <f t="shared" si="18"/>
        <v>0</v>
      </c>
      <c r="AC28" s="14">
        <f t="shared" ref="AC28:AC30" si="19">AA28+AB28</f>
        <v>286</v>
      </c>
      <c r="AE28" s="3" t="s">
        <v>13</v>
      </c>
      <c r="AF28" s="2">
        <f t="shared" ref="AF28:AF31" si="20">IFERROR(B28/Q28, "N.A.")</f>
        <v>5000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5000</v>
      </c>
      <c r="AQ28" s="13" t="str">
        <f t="shared" si="15"/>
        <v>N.A.</v>
      </c>
      <c r="AR28" s="14">
        <f t="shared" si="15"/>
        <v>5000</v>
      </c>
    </row>
    <row r="29" spans="1:44" ht="15" customHeight="1" thickBot="1" x14ac:dyDescent="0.3">
      <c r="A29" s="3" t="s">
        <v>14</v>
      </c>
      <c r="B29" s="2">
        <v>71685080</v>
      </c>
      <c r="C29" s="2">
        <v>269019726.99999988</v>
      </c>
      <c r="D29" s="2">
        <v>29021000</v>
      </c>
      <c r="E29" s="2">
        <v>2064000</v>
      </c>
      <c r="F29" s="2"/>
      <c r="G29" s="2">
        <v>9966150</v>
      </c>
      <c r="H29" s="2"/>
      <c r="I29" s="2">
        <v>34953050</v>
      </c>
      <c r="J29" s="2">
        <v>0</v>
      </c>
      <c r="K29" s="2"/>
      <c r="L29" s="1">
        <f t="shared" si="16"/>
        <v>100706080</v>
      </c>
      <c r="M29" s="13">
        <f t="shared" si="16"/>
        <v>316002926.99999988</v>
      </c>
      <c r="N29" s="14">
        <f t="shared" si="17"/>
        <v>416709006.99999988</v>
      </c>
      <c r="P29" s="3" t="s">
        <v>14</v>
      </c>
      <c r="Q29" s="2">
        <v>11548</v>
      </c>
      <c r="R29" s="2">
        <v>32475</v>
      </c>
      <c r="S29" s="2">
        <v>1151</v>
      </c>
      <c r="T29" s="2">
        <v>400</v>
      </c>
      <c r="U29" s="2">
        <v>0</v>
      </c>
      <c r="V29" s="2">
        <v>1805</v>
      </c>
      <c r="W29" s="2">
        <v>0</v>
      </c>
      <c r="X29" s="2">
        <v>3381</v>
      </c>
      <c r="Y29" s="2">
        <v>348</v>
      </c>
      <c r="Z29" s="2">
        <v>0</v>
      </c>
      <c r="AA29" s="1">
        <f t="shared" si="18"/>
        <v>13047</v>
      </c>
      <c r="AB29" s="13">
        <f t="shared" si="18"/>
        <v>38061</v>
      </c>
      <c r="AC29" s="14">
        <f t="shared" si="19"/>
        <v>51108</v>
      </c>
      <c r="AE29" s="3" t="s">
        <v>14</v>
      </c>
      <c r="AF29" s="2">
        <f t="shared" si="20"/>
        <v>6207.5753377208175</v>
      </c>
      <c r="AG29" s="2">
        <f t="shared" si="15"/>
        <v>8283.9022940723589</v>
      </c>
      <c r="AH29" s="2">
        <f t="shared" si="15"/>
        <v>25213.727193744569</v>
      </c>
      <c r="AI29" s="2">
        <f t="shared" si="15"/>
        <v>5160</v>
      </c>
      <c r="AJ29" s="2" t="str">
        <f t="shared" si="15"/>
        <v>N.A.</v>
      </c>
      <c r="AK29" s="2">
        <f t="shared" si="15"/>
        <v>5521.4127423822711</v>
      </c>
      <c r="AL29" s="2" t="str">
        <f t="shared" si="15"/>
        <v>N.A.</v>
      </c>
      <c r="AM29" s="2">
        <f t="shared" si="15"/>
        <v>10338.080449571133</v>
      </c>
      <c r="AN29" s="2">
        <f t="shared" si="15"/>
        <v>0</v>
      </c>
      <c r="AO29" s="2" t="str">
        <f t="shared" si="15"/>
        <v>N.A.</v>
      </c>
      <c r="AP29" s="15">
        <f t="shared" si="15"/>
        <v>7718.7154135050205</v>
      </c>
      <c r="AQ29" s="13">
        <f t="shared" si="15"/>
        <v>8302.5387404429694</v>
      </c>
      <c r="AR29" s="14">
        <f t="shared" si="15"/>
        <v>8153.4986107850018</v>
      </c>
    </row>
    <row r="30" spans="1:44" ht="15" customHeight="1" thickBot="1" x14ac:dyDescent="0.3">
      <c r="A30" s="3" t="s">
        <v>15</v>
      </c>
      <c r="B30" s="2">
        <v>3861400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3861400</v>
      </c>
      <c r="M30" s="13">
        <f t="shared" si="16"/>
        <v>0</v>
      </c>
      <c r="N30" s="14">
        <f t="shared" si="17"/>
        <v>3861400</v>
      </c>
      <c r="P30" s="3" t="s">
        <v>15</v>
      </c>
      <c r="Q30" s="2">
        <v>449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449</v>
      </c>
      <c r="AB30" s="13">
        <f t="shared" si="18"/>
        <v>0</v>
      </c>
      <c r="AC30" s="17">
        <f t="shared" si="19"/>
        <v>449</v>
      </c>
      <c r="AE30" s="3" t="s">
        <v>15</v>
      </c>
      <c r="AF30" s="2">
        <f t="shared" si="20"/>
        <v>8600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8600</v>
      </c>
      <c r="AQ30" s="13" t="str">
        <f t="shared" si="15"/>
        <v>N.A.</v>
      </c>
      <c r="AR30" s="14">
        <f t="shared" si="15"/>
        <v>8600</v>
      </c>
    </row>
    <row r="31" spans="1:44" ht="15" customHeight="1" thickBot="1" x14ac:dyDescent="0.3">
      <c r="A31" s="4" t="s">
        <v>16</v>
      </c>
      <c r="B31" s="2">
        <v>99973568</v>
      </c>
      <c r="C31" s="2">
        <v>269019726.99999988</v>
      </c>
      <c r="D31" s="2">
        <v>37715600</v>
      </c>
      <c r="E31" s="2">
        <v>2064000</v>
      </c>
      <c r="F31" s="2">
        <v>6637330</v>
      </c>
      <c r="G31" s="2">
        <v>9966150</v>
      </c>
      <c r="H31" s="2">
        <v>17266650</v>
      </c>
      <c r="I31" s="2">
        <v>34953050</v>
      </c>
      <c r="J31" s="2">
        <v>0</v>
      </c>
      <c r="K31" s="2"/>
      <c r="L31" s="1">
        <f t="shared" ref="L31" si="21">B31+D31+F31+H31+J31</f>
        <v>161593148</v>
      </c>
      <c r="M31" s="13">
        <f t="shared" ref="M31" si="22">C31+E31+G31+I31+K31</f>
        <v>316002926.99999988</v>
      </c>
      <c r="N31" s="17">
        <f t="shared" ref="N31" si="23">L31+M31</f>
        <v>477596074.99999988</v>
      </c>
      <c r="P31" s="4" t="s">
        <v>16</v>
      </c>
      <c r="Q31" s="2">
        <v>16083</v>
      </c>
      <c r="R31" s="2">
        <v>32475</v>
      </c>
      <c r="S31" s="2">
        <v>2489</v>
      </c>
      <c r="T31" s="2">
        <v>400</v>
      </c>
      <c r="U31" s="2">
        <v>687</v>
      </c>
      <c r="V31" s="2">
        <v>1805</v>
      </c>
      <c r="W31" s="2">
        <v>3059</v>
      </c>
      <c r="X31" s="2">
        <v>3381</v>
      </c>
      <c r="Y31" s="2">
        <v>348</v>
      </c>
      <c r="Z31" s="2">
        <v>0</v>
      </c>
      <c r="AA31" s="1">
        <f t="shared" ref="AA31" si="24">Q31+S31+U31+W31+Y31</f>
        <v>22666</v>
      </c>
      <c r="AB31" s="13">
        <f t="shared" ref="AB31" si="25">R31+T31+V31+X31+Z31</f>
        <v>38061</v>
      </c>
      <c r="AC31" s="14">
        <f t="shared" ref="AC31" si="26">AA31+AB31</f>
        <v>60727</v>
      </c>
      <c r="AE31" s="4" t="s">
        <v>16</v>
      </c>
      <c r="AF31" s="2">
        <f t="shared" si="20"/>
        <v>6216.1019710253058</v>
      </c>
      <c r="AG31" s="2">
        <f t="shared" si="15"/>
        <v>8283.9022940723589</v>
      </c>
      <c r="AH31" s="2">
        <f t="shared" si="15"/>
        <v>15152.912816392125</v>
      </c>
      <c r="AI31" s="2">
        <f t="shared" si="15"/>
        <v>5160</v>
      </c>
      <c r="AJ31" s="2">
        <f t="shared" si="15"/>
        <v>9661.3245997088798</v>
      </c>
      <c r="AK31" s="2">
        <f t="shared" si="15"/>
        <v>5521.4127423822711</v>
      </c>
      <c r="AL31" s="2">
        <f t="shared" si="15"/>
        <v>5644.5406995750245</v>
      </c>
      <c r="AM31" s="2">
        <f t="shared" si="15"/>
        <v>10338.080449571133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7129.3191564457775</v>
      </c>
      <c r="AQ31" s="13">
        <f t="shared" ref="AQ31" si="28">IFERROR(M31/AB31, "N.A.")</f>
        <v>8302.5387404429694</v>
      </c>
      <c r="AR31" s="14">
        <f t="shared" ref="AR31" si="29">IFERROR(N31/AC31, "N.A.")</f>
        <v>7864.6413456946648</v>
      </c>
    </row>
    <row r="32" spans="1:44" ht="15" customHeight="1" thickBot="1" x14ac:dyDescent="0.3">
      <c r="A32" s="5" t="s">
        <v>0</v>
      </c>
      <c r="B32" s="24">
        <f>B31+C31</f>
        <v>368993294.99999988</v>
      </c>
      <c r="C32" s="26"/>
      <c r="D32" s="24">
        <f>D31+E31</f>
        <v>39779600</v>
      </c>
      <c r="E32" s="26"/>
      <c r="F32" s="24">
        <f>F31+G31</f>
        <v>16603480</v>
      </c>
      <c r="G32" s="26"/>
      <c r="H32" s="24">
        <f>H31+I31</f>
        <v>52219700</v>
      </c>
      <c r="I32" s="26"/>
      <c r="J32" s="24">
        <f>J31+K31</f>
        <v>0</v>
      </c>
      <c r="K32" s="26"/>
      <c r="L32" s="24">
        <f>L31+M31</f>
        <v>477596074.99999988</v>
      </c>
      <c r="M32" s="25"/>
      <c r="N32" s="18">
        <f>B32+D32+F32+H32+J32</f>
        <v>477596074.99999988</v>
      </c>
      <c r="P32" s="5" t="s">
        <v>0</v>
      </c>
      <c r="Q32" s="24">
        <f>Q31+R31</f>
        <v>48558</v>
      </c>
      <c r="R32" s="26"/>
      <c r="S32" s="24">
        <f>S31+T31</f>
        <v>2889</v>
      </c>
      <c r="T32" s="26"/>
      <c r="U32" s="24">
        <f>U31+V31</f>
        <v>2492</v>
      </c>
      <c r="V32" s="26"/>
      <c r="W32" s="24">
        <f>W31+X31</f>
        <v>6440</v>
      </c>
      <c r="X32" s="26"/>
      <c r="Y32" s="24">
        <f>Y31+Z31</f>
        <v>348</v>
      </c>
      <c r="Z32" s="26"/>
      <c r="AA32" s="24">
        <f>AA31+AB31</f>
        <v>60727</v>
      </c>
      <c r="AB32" s="26"/>
      <c r="AC32" s="19">
        <f>Q32+S32+U32+W32+Y32</f>
        <v>60727</v>
      </c>
      <c r="AE32" s="5" t="s">
        <v>0</v>
      </c>
      <c r="AF32" s="27">
        <f>IFERROR(B32/Q32,"N.A.")</f>
        <v>7599.0216854071396</v>
      </c>
      <c r="AG32" s="28"/>
      <c r="AH32" s="27">
        <f>IFERROR(D32/S32,"N.A.")</f>
        <v>13769.331948771201</v>
      </c>
      <c r="AI32" s="28"/>
      <c r="AJ32" s="27">
        <f>IFERROR(F32/U32,"N.A.")</f>
        <v>6662.7126805778489</v>
      </c>
      <c r="AK32" s="28"/>
      <c r="AL32" s="27">
        <f>IFERROR(H32/W32,"N.A.")</f>
        <v>8108.6490683229813</v>
      </c>
      <c r="AM32" s="28"/>
      <c r="AN32" s="27">
        <f>IFERROR(J32/Y32,"N.A.")</f>
        <v>0</v>
      </c>
      <c r="AO32" s="28"/>
      <c r="AP32" s="27">
        <f>IFERROR(L32/AA32,"N.A.")</f>
        <v>7864.6413456946648</v>
      </c>
      <c r="AQ32" s="28"/>
      <c r="AR32" s="16">
        <f>IFERROR(N32/AC32, "N.A.")</f>
        <v>7864.6413456946648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1104885</v>
      </c>
      <c r="C39" s="2"/>
      <c r="D39" s="2"/>
      <c r="E39" s="2"/>
      <c r="F39" s="2"/>
      <c r="G39" s="2"/>
      <c r="H39" s="2">
        <v>7053776.0000000009</v>
      </c>
      <c r="I39" s="2"/>
      <c r="J39" s="2"/>
      <c r="K39" s="2"/>
      <c r="L39" s="1">
        <f>B39+D39+F39+H39+J39</f>
        <v>8158661.0000000009</v>
      </c>
      <c r="M39" s="13">
        <f>C39+E39+G39+I39+K39</f>
        <v>0</v>
      </c>
      <c r="N39" s="14">
        <f>L39+M39</f>
        <v>8158661.0000000009</v>
      </c>
      <c r="P39" s="3" t="s">
        <v>12</v>
      </c>
      <c r="Q39" s="2">
        <v>837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3252</v>
      </c>
      <c r="X39" s="2">
        <v>0</v>
      </c>
      <c r="Y39" s="2">
        <v>0</v>
      </c>
      <c r="Z39" s="2">
        <v>0</v>
      </c>
      <c r="AA39" s="1">
        <f>Q39+S39+U39+W39+Y39</f>
        <v>4089</v>
      </c>
      <c r="AB39" s="13">
        <f>R39+T39+V39+X39+Z39</f>
        <v>0</v>
      </c>
      <c r="AC39" s="14">
        <f>AA39+AB39</f>
        <v>4089</v>
      </c>
      <c r="AE39" s="3" t="s">
        <v>12</v>
      </c>
      <c r="AF39" s="2">
        <f>IFERROR(B39/Q39, "N.A.")</f>
        <v>1320.0537634408602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2169.057810578106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1995.2704817803867</v>
      </c>
      <c r="AQ39" s="13" t="str">
        <f t="shared" si="30"/>
        <v>N.A.</v>
      </c>
      <c r="AR39" s="14">
        <f t="shared" si="30"/>
        <v>1995.2704817803867</v>
      </c>
    </row>
    <row r="40" spans="1:44" ht="15" customHeight="1" thickBot="1" x14ac:dyDescent="0.3">
      <c r="A40" s="3" t="s">
        <v>13</v>
      </c>
      <c r="B40" s="2">
        <v>11355025.000000004</v>
      </c>
      <c r="C40" s="2">
        <v>1213030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11355025.000000004</v>
      </c>
      <c r="M40" s="13">
        <f t="shared" si="31"/>
        <v>1213030</v>
      </c>
      <c r="N40" s="14">
        <f t="shared" ref="N40:N42" si="32">L40+M40</f>
        <v>12568055.000000004</v>
      </c>
      <c r="P40" s="3" t="s">
        <v>13</v>
      </c>
      <c r="Q40" s="2">
        <v>3726</v>
      </c>
      <c r="R40" s="2">
        <v>217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3726</v>
      </c>
      <c r="AB40" s="13">
        <f t="shared" si="33"/>
        <v>217</v>
      </c>
      <c r="AC40" s="14">
        <f t="shared" ref="AC40:AC42" si="34">AA40+AB40</f>
        <v>3943</v>
      </c>
      <c r="AE40" s="3" t="s">
        <v>13</v>
      </c>
      <c r="AF40" s="2">
        <f t="shared" ref="AF40:AF43" si="35">IFERROR(B40/Q40, "N.A.")</f>
        <v>3047.510735373055</v>
      </c>
      <c r="AG40" s="2">
        <f t="shared" si="30"/>
        <v>5590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3047.510735373055</v>
      </c>
      <c r="AQ40" s="13">
        <f t="shared" si="30"/>
        <v>5590</v>
      </c>
      <c r="AR40" s="14">
        <f t="shared" si="30"/>
        <v>3187.4346943951314</v>
      </c>
    </row>
    <row r="41" spans="1:44" ht="15" customHeight="1" thickBot="1" x14ac:dyDescent="0.3">
      <c r="A41" s="3" t="s">
        <v>14</v>
      </c>
      <c r="B41" s="2">
        <v>28902410</v>
      </c>
      <c r="C41" s="2">
        <v>164094640.00000003</v>
      </c>
      <c r="D41" s="2">
        <v>4823960</v>
      </c>
      <c r="E41" s="2">
        <v>2989540</v>
      </c>
      <c r="F41" s="2"/>
      <c r="G41" s="2">
        <v>11719650</v>
      </c>
      <c r="H41" s="2"/>
      <c r="I41" s="2">
        <v>1254000</v>
      </c>
      <c r="J41" s="2">
        <v>0</v>
      </c>
      <c r="K41" s="2"/>
      <c r="L41" s="1">
        <f t="shared" si="31"/>
        <v>33726370</v>
      </c>
      <c r="M41" s="13">
        <f t="shared" si="31"/>
        <v>180057830.00000003</v>
      </c>
      <c r="N41" s="14">
        <f t="shared" si="32"/>
        <v>213784200.00000003</v>
      </c>
      <c r="P41" s="3" t="s">
        <v>14</v>
      </c>
      <c r="Q41" s="2">
        <v>6567</v>
      </c>
      <c r="R41" s="2">
        <v>20862</v>
      </c>
      <c r="S41" s="2">
        <v>888</v>
      </c>
      <c r="T41" s="2">
        <v>697</v>
      </c>
      <c r="U41" s="2">
        <v>0</v>
      </c>
      <c r="V41" s="2">
        <v>1070</v>
      </c>
      <c r="W41" s="2">
        <v>0</v>
      </c>
      <c r="X41" s="2">
        <v>771</v>
      </c>
      <c r="Y41" s="2">
        <v>586</v>
      </c>
      <c r="Z41" s="2">
        <v>0</v>
      </c>
      <c r="AA41" s="1">
        <f t="shared" si="33"/>
        <v>8041</v>
      </c>
      <c r="AB41" s="13">
        <f t="shared" si="33"/>
        <v>23400</v>
      </c>
      <c r="AC41" s="14">
        <f t="shared" si="34"/>
        <v>31441</v>
      </c>
      <c r="AE41" s="3" t="s">
        <v>14</v>
      </c>
      <c r="AF41" s="2">
        <f t="shared" si="35"/>
        <v>4401.1588244251561</v>
      </c>
      <c r="AG41" s="2">
        <f t="shared" si="30"/>
        <v>7865.7194899817869</v>
      </c>
      <c r="AH41" s="2">
        <f t="shared" si="30"/>
        <v>5432.3873873873872</v>
      </c>
      <c r="AI41" s="2">
        <f t="shared" si="30"/>
        <v>4289.1535150645623</v>
      </c>
      <c r="AJ41" s="2" t="str">
        <f t="shared" si="30"/>
        <v>N.A.</v>
      </c>
      <c r="AK41" s="2">
        <f t="shared" si="30"/>
        <v>10952.943925233645</v>
      </c>
      <c r="AL41" s="2" t="str">
        <f t="shared" si="30"/>
        <v>N.A.</v>
      </c>
      <c r="AM41" s="2">
        <f t="shared" si="30"/>
        <v>1626.4591439688716</v>
      </c>
      <c r="AN41" s="2">
        <f t="shared" si="30"/>
        <v>0</v>
      </c>
      <c r="AO41" s="2" t="str">
        <f t="shared" si="30"/>
        <v>N.A.</v>
      </c>
      <c r="AP41" s="15">
        <f t="shared" si="30"/>
        <v>4194.3004601417733</v>
      </c>
      <c r="AQ41" s="13">
        <f t="shared" si="30"/>
        <v>7694.7790598290612</v>
      </c>
      <c r="AR41" s="14">
        <f t="shared" si="30"/>
        <v>6799.5356381794481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41362319.999999993</v>
      </c>
      <c r="C43" s="2">
        <v>165307670</v>
      </c>
      <c r="D43" s="2">
        <v>4823960</v>
      </c>
      <c r="E43" s="2">
        <v>2989540</v>
      </c>
      <c r="F43" s="2"/>
      <c r="G43" s="2">
        <v>11719650</v>
      </c>
      <c r="H43" s="2">
        <v>7053776.0000000009</v>
      </c>
      <c r="I43" s="2">
        <v>1254000</v>
      </c>
      <c r="J43" s="2">
        <v>0</v>
      </c>
      <c r="K43" s="2"/>
      <c r="L43" s="1">
        <f t="shared" ref="L43" si="36">B43+D43+F43+H43+J43</f>
        <v>53240055.999999993</v>
      </c>
      <c r="M43" s="13">
        <f t="shared" ref="M43" si="37">C43+E43+G43+I43+K43</f>
        <v>181270860</v>
      </c>
      <c r="N43" s="17">
        <f t="shared" ref="N43" si="38">L43+M43</f>
        <v>234510916</v>
      </c>
      <c r="P43" s="4" t="s">
        <v>16</v>
      </c>
      <c r="Q43" s="2">
        <v>11130</v>
      </c>
      <c r="R43" s="2">
        <v>21079</v>
      </c>
      <c r="S43" s="2">
        <v>888</v>
      </c>
      <c r="T43" s="2">
        <v>697</v>
      </c>
      <c r="U43" s="2">
        <v>0</v>
      </c>
      <c r="V43" s="2">
        <v>1070</v>
      </c>
      <c r="W43" s="2">
        <v>3252</v>
      </c>
      <c r="X43" s="2">
        <v>771</v>
      </c>
      <c r="Y43" s="2">
        <v>586</v>
      </c>
      <c r="Z43" s="2">
        <v>0</v>
      </c>
      <c r="AA43" s="1">
        <f t="shared" ref="AA43" si="39">Q43+S43+U43+W43+Y43</f>
        <v>15856</v>
      </c>
      <c r="AB43" s="13">
        <f t="shared" ref="AB43" si="40">R43+T43+V43+X43+Z43</f>
        <v>23617</v>
      </c>
      <c r="AC43" s="17">
        <f t="shared" ref="AC43" si="41">AA43+AB43</f>
        <v>39473</v>
      </c>
      <c r="AE43" s="4" t="s">
        <v>16</v>
      </c>
      <c r="AF43" s="2">
        <f t="shared" si="35"/>
        <v>3716.2911051212932</v>
      </c>
      <c r="AG43" s="2">
        <f t="shared" si="30"/>
        <v>7842.2918544522981</v>
      </c>
      <c r="AH43" s="2">
        <f t="shared" si="30"/>
        <v>5432.3873873873872</v>
      </c>
      <c r="AI43" s="2">
        <f t="shared" si="30"/>
        <v>4289.1535150645623</v>
      </c>
      <c r="AJ43" s="2" t="str">
        <f t="shared" si="30"/>
        <v>N.A.</v>
      </c>
      <c r="AK43" s="2">
        <f t="shared" si="30"/>
        <v>10952.943925233645</v>
      </c>
      <c r="AL43" s="2">
        <f t="shared" si="30"/>
        <v>2169.057810578106</v>
      </c>
      <c r="AM43" s="2">
        <f t="shared" si="30"/>
        <v>1626.4591439688716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3357.7230070635715</v>
      </c>
      <c r="AQ43" s="13">
        <f t="shared" ref="AQ43" si="43">IFERROR(M43/AB43, "N.A.")</f>
        <v>7675.4397256213742</v>
      </c>
      <c r="AR43" s="14">
        <f t="shared" ref="AR43" si="44">IFERROR(N43/AC43, "N.A.")</f>
        <v>5941.0461834671805</v>
      </c>
    </row>
    <row r="44" spans="1:44" ht="15" customHeight="1" thickBot="1" x14ac:dyDescent="0.3">
      <c r="A44" s="5" t="s">
        <v>0</v>
      </c>
      <c r="B44" s="24">
        <f>B43+C43</f>
        <v>206669990</v>
      </c>
      <c r="C44" s="26"/>
      <c r="D44" s="24">
        <f>D43+E43</f>
        <v>7813500</v>
      </c>
      <c r="E44" s="26"/>
      <c r="F44" s="24">
        <f>F43+G43</f>
        <v>11719650</v>
      </c>
      <c r="G44" s="26"/>
      <c r="H44" s="24">
        <f>H43+I43</f>
        <v>8307776.0000000009</v>
      </c>
      <c r="I44" s="26"/>
      <c r="J44" s="24">
        <f>J43+K43</f>
        <v>0</v>
      </c>
      <c r="K44" s="26"/>
      <c r="L44" s="24">
        <f>L43+M43</f>
        <v>234510916</v>
      </c>
      <c r="M44" s="25"/>
      <c r="N44" s="18">
        <f>B44+D44+F44+H44+J44</f>
        <v>234510916</v>
      </c>
      <c r="P44" s="5" t="s">
        <v>0</v>
      </c>
      <c r="Q44" s="24">
        <f>Q43+R43</f>
        <v>32209</v>
      </c>
      <c r="R44" s="26"/>
      <c r="S44" s="24">
        <f>S43+T43</f>
        <v>1585</v>
      </c>
      <c r="T44" s="26"/>
      <c r="U44" s="24">
        <f>U43+V43</f>
        <v>1070</v>
      </c>
      <c r="V44" s="26"/>
      <c r="W44" s="24">
        <f>W43+X43</f>
        <v>4023</v>
      </c>
      <c r="X44" s="26"/>
      <c r="Y44" s="24">
        <f>Y43+Z43</f>
        <v>586</v>
      </c>
      <c r="Z44" s="26"/>
      <c r="AA44" s="24">
        <f>AA43+AB43</f>
        <v>39473</v>
      </c>
      <c r="AB44" s="25"/>
      <c r="AC44" s="18">
        <f>Q44+S44+U44+W44+Y44</f>
        <v>39473</v>
      </c>
      <c r="AE44" s="5" t="s">
        <v>0</v>
      </c>
      <c r="AF44" s="27">
        <f>IFERROR(B44/Q44,"N.A.")</f>
        <v>6416.529230960291</v>
      </c>
      <c r="AG44" s="28"/>
      <c r="AH44" s="27">
        <f>IFERROR(D44/S44,"N.A.")</f>
        <v>4929.6529968454261</v>
      </c>
      <c r="AI44" s="28"/>
      <c r="AJ44" s="27">
        <f>IFERROR(F44/U44,"N.A.")</f>
        <v>10952.943925233645</v>
      </c>
      <c r="AK44" s="28"/>
      <c r="AL44" s="27">
        <f>IFERROR(H44/W44,"N.A.")</f>
        <v>2065.069848371862</v>
      </c>
      <c r="AM44" s="28"/>
      <c r="AN44" s="27">
        <f>IFERROR(J44/Y44,"N.A.")</f>
        <v>0</v>
      </c>
      <c r="AO44" s="28"/>
      <c r="AP44" s="27">
        <f>IFERROR(L44/AA44,"N.A.")</f>
        <v>5941.0461834671805</v>
      </c>
      <c r="AQ44" s="28"/>
      <c r="AR44" s="16">
        <f>IFERROR(N44/AC44, "N.A.")</f>
        <v>5941.0461834671805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1567350</v>
      </c>
      <c r="C15" s="2"/>
      <c r="D15" s="2">
        <v>1393200</v>
      </c>
      <c r="E15" s="2"/>
      <c r="F15" s="2"/>
      <c r="G15" s="2"/>
      <c r="H15" s="2">
        <v>1161000</v>
      </c>
      <c r="I15" s="2"/>
      <c r="J15" s="2"/>
      <c r="K15" s="2"/>
      <c r="L15" s="1">
        <f>B15+D15+F15+H15+J15</f>
        <v>4121550</v>
      </c>
      <c r="M15" s="13">
        <f>C15+E15+G15+I15+K15</f>
        <v>0</v>
      </c>
      <c r="N15" s="14">
        <f>L15+M15</f>
        <v>4121550</v>
      </c>
      <c r="P15" s="3" t="s">
        <v>12</v>
      </c>
      <c r="Q15" s="2">
        <v>270</v>
      </c>
      <c r="R15" s="2">
        <v>0</v>
      </c>
      <c r="S15" s="2">
        <v>135</v>
      </c>
      <c r="T15" s="2">
        <v>0</v>
      </c>
      <c r="U15" s="2">
        <v>0</v>
      </c>
      <c r="V15" s="2">
        <v>0</v>
      </c>
      <c r="W15" s="2">
        <v>135</v>
      </c>
      <c r="X15" s="2">
        <v>0</v>
      </c>
      <c r="Y15" s="2">
        <v>0</v>
      </c>
      <c r="Z15" s="2">
        <v>0</v>
      </c>
      <c r="AA15" s="1">
        <f>Q15+S15+U15+W15+Y15</f>
        <v>540</v>
      </c>
      <c r="AB15" s="13">
        <f>R15+T15+V15+X15+Z15</f>
        <v>0</v>
      </c>
      <c r="AC15" s="14">
        <f>AA15+AB15</f>
        <v>540</v>
      </c>
      <c r="AE15" s="3" t="s">
        <v>12</v>
      </c>
      <c r="AF15" s="2">
        <f>IFERROR(B15/Q15, "N.A.")</f>
        <v>5805</v>
      </c>
      <c r="AG15" s="2" t="str">
        <f t="shared" ref="AG15:AR19" si="0">IFERROR(C15/R15, "N.A.")</f>
        <v>N.A.</v>
      </c>
      <c r="AH15" s="2">
        <f t="shared" si="0"/>
        <v>10320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8600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7632.5</v>
      </c>
      <c r="AQ15" s="13" t="str">
        <f t="shared" si="0"/>
        <v>N.A.</v>
      </c>
      <c r="AR15" s="14">
        <f t="shared" si="0"/>
        <v>7632.5</v>
      </c>
    </row>
    <row r="16" spans="1:44" ht="15" customHeight="1" thickBot="1" x14ac:dyDescent="0.3">
      <c r="A16" s="3" t="s">
        <v>13</v>
      </c>
      <c r="B16" s="2">
        <v>2176875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2176875</v>
      </c>
      <c r="M16" s="13">
        <f t="shared" si="1"/>
        <v>0</v>
      </c>
      <c r="N16" s="14">
        <f t="shared" ref="N16:N18" si="2">L16+M16</f>
        <v>2176875</v>
      </c>
      <c r="P16" s="3" t="s">
        <v>13</v>
      </c>
      <c r="Q16" s="2">
        <v>405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405</v>
      </c>
      <c r="AB16" s="13">
        <f t="shared" si="3"/>
        <v>0</v>
      </c>
      <c r="AC16" s="14">
        <f t="shared" ref="AC16:AC18" si="4">AA16+AB16</f>
        <v>405</v>
      </c>
      <c r="AE16" s="3" t="s">
        <v>13</v>
      </c>
      <c r="AF16" s="2">
        <f t="shared" ref="AF16:AF19" si="5">IFERROR(B16/Q16, "N.A.")</f>
        <v>5375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5375</v>
      </c>
      <c r="AQ16" s="13" t="str">
        <f t="shared" si="0"/>
        <v>N.A.</v>
      </c>
      <c r="AR16" s="14">
        <f t="shared" si="0"/>
        <v>5375</v>
      </c>
    </row>
    <row r="17" spans="1:44" ht="15" customHeight="1" thickBot="1" x14ac:dyDescent="0.3">
      <c r="A17" s="3" t="s">
        <v>14</v>
      </c>
      <c r="B17" s="2">
        <v>4063500</v>
      </c>
      <c r="C17" s="2">
        <v>18665100</v>
      </c>
      <c r="D17" s="2">
        <v>696600</v>
      </c>
      <c r="E17" s="2"/>
      <c r="F17" s="2"/>
      <c r="G17" s="2">
        <v>0</v>
      </c>
      <c r="H17" s="2"/>
      <c r="I17" s="2">
        <v>985500</v>
      </c>
      <c r="J17" s="2"/>
      <c r="K17" s="2"/>
      <c r="L17" s="1">
        <f t="shared" si="1"/>
        <v>4760100</v>
      </c>
      <c r="M17" s="13">
        <f t="shared" si="1"/>
        <v>19650600</v>
      </c>
      <c r="N17" s="14">
        <f t="shared" si="2"/>
        <v>24410700</v>
      </c>
      <c r="P17" s="3" t="s">
        <v>14</v>
      </c>
      <c r="Q17" s="2">
        <v>540</v>
      </c>
      <c r="R17" s="2">
        <v>3105</v>
      </c>
      <c r="S17" s="2">
        <v>135</v>
      </c>
      <c r="T17" s="2">
        <v>0</v>
      </c>
      <c r="U17" s="2">
        <v>0</v>
      </c>
      <c r="V17" s="2">
        <v>135</v>
      </c>
      <c r="W17" s="2">
        <v>0</v>
      </c>
      <c r="X17" s="2">
        <v>270</v>
      </c>
      <c r="Y17" s="2">
        <v>0</v>
      </c>
      <c r="Z17" s="2">
        <v>0</v>
      </c>
      <c r="AA17" s="1">
        <f t="shared" si="3"/>
        <v>675</v>
      </c>
      <c r="AB17" s="13">
        <f t="shared" si="3"/>
        <v>3510</v>
      </c>
      <c r="AC17" s="14">
        <f t="shared" si="4"/>
        <v>4185</v>
      </c>
      <c r="AE17" s="3" t="s">
        <v>14</v>
      </c>
      <c r="AF17" s="2">
        <f t="shared" si="5"/>
        <v>7525</v>
      </c>
      <c r="AG17" s="2">
        <f t="shared" si="0"/>
        <v>6011.304347826087</v>
      </c>
      <c r="AH17" s="2">
        <f t="shared" si="0"/>
        <v>5160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3650</v>
      </c>
      <c r="AN17" s="2" t="str">
        <f t="shared" si="0"/>
        <v>N.A.</v>
      </c>
      <c r="AO17" s="2" t="str">
        <f t="shared" si="0"/>
        <v>N.A.</v>
      </c>
      <c r="AP17" s="15">
        <f t="shared" si="0"/>
        <v>7052</v>
      </c>
      <c r="AQ17" s="13">
        <f t="shared" si="0"/>
        <v>5598.4615384615381</v>
      </c>
      <c r="AR17" s="14">
        <f t="shared" si="0"/>
        <v>5832.9032258064517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7807725</v>
      </c>
      <c r="C19" s="2">
        <v>18665100</v>
      </c>
      <c r="D19" s="2">
        <v>2089800</v>
      </c>
      <c r="E19" s="2"/>
      <c r="F19" s="2"/>
      <c r="G19" s="2">
        <v>0</v>
      </c>
      <c r="H19" s="2">
        <v>1161000</v>
      </c>
      <c r="I19" s="2">
        <v>985500</v>
      </c>
      <c r="J19" s="2"/>
      <c r="K19" s="2"/>
      <c r="L19" s="1">
        <f t="shared" ref="L19" si="6">B19+D19+F19+H19+J19</f>
        <v>11058525</v>
      </c>
      <c r="M19" s="13">
        <f t="shared" ref="M19" si="7">C19+E19+G19+I19+K19</f>
        <v>19650600</v>
      </c>
      <c r="N19" s="17">
        <f t="shared" ref="N19" si="8">L19+M19</f>
        <v>30709125</v>
      </c>
      <c r="P19" s="4" t="s">
        <v>16</v>
      </c>
      <c r="Q19" s="2">
        <v>1215</v>
      </c>
      <c r="R19" s="2">
        <v>3105</v>
      </c>
      <c r="S19" s="2">
        <v>270</v>
      </c>
      <c r="T19" s="2">
        <v>0</v>
      </c>
      <c r="U19" s="2">
        <v>0</v>
      </c>
      <c r="V19" s="2">
        <v>135</v>
      </c>
      <c r="W19" s="2">
        <v>135</v>
      </c>
      <c r="X19" s="2">
        <v>270</v>
      </c>
      <c r="Y19" s="2">
        <v>0</v>
      </c>
      <c r="Z19" s="2">
        <v>0</v>
      </c>
      <c r="AA19" s="1">
        <f t="shared" ref="AA19" si="9">Q19+S19+U19+W19+Y19</f>
        <v>1620</v>
      </c>
      <c r="AB19" s="13">
        <f t="shared" ref="AB19" si="10">R19+T19+V19+X19+Z19</f>
        <v>3510</v>
      </c>
      <c r="AC19" s="14">
        <f t="shared" ref="AC19" si="11">AA19+AB19</f>
        <v>5130</v>
      </c>
      <c r="AE19" s="4" t="s">
        <v>16</v>
      </c>
      <c r="AF19" s="2">
        <f t="shared" si="5"/>
        <v>6426.1111111111113</v>
      </c>
      <c r="AG19" s="2">
        <f t="shared" si="0"/>
        <v>6011.304347826087</v>
      </c>
      <c r="AH19" s="2">
        <f t="shared" si="0"/>
        <v>7740</v>
      </c>
      <c r="AI19" s="2" t="str">
        <f t="shared" si="0"/>
        <v>N.A.</v>
      </c>
      <c r="AJ19" s="2" t="str">
        <f t="shared" si="0"/>
        <v>N.A.</v>
      </c>
      <c r="AK19" s="2">
        <f t="shared" si="0"/>
        <v>0</v>
      </c>
      <c r="AL19" s="2">
        <f t="shared" si="0"/>
        <v>8600</v>
      </c>
      <c r="AM19" s="2">
        <f t="shared" si="0"/>
        <v>3650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6826.25</v>
      </c>
      <c r="AQ19" s="13">
        <f t="shared" ref="AQ19" si="13">IFERROR(M19/AB19, "N.A.")</f>
        <v>5598.4615384615381</v>
      </c>
      <c r="AR19" s="14">
        <f t="shared" ref="AR19" si="14">IFERROR(N19/AC19, "N.A.")</f>
        <v>5986.1842105263158</v>
      </c>
    </row>
    <row r="20" spans="1:44" ht="15" customHeight="1" thickBot="1" x14ac:dyDescent="0.3">
      <c r="A20" s="5" t="s">
        <v>0</v>
      </c>
      <c r="B20" s="24">
        <f>B19+C19</f>
        <v>26472825</v>
      </c>
      <c r="C20" s="26"/>
      <c r="D20" s="24">
        <f>D19+E19</f>
        <v>2089800</v>
      </c>
      <c r="E20" s="26"/>
      <c r="F20" s="24">
        <f>F19+G19</f>
        <v>0</v>
      </c>
      <c r="G20" s="26"/>
      <c r="H20" s="24">
        <f>H19+I19</f>
        <v>2146500</v>
      </c>
      <c r="I20" s="26"/>
      <c r="J20" s="24">
        <f>J19+K19</f>
        <v>0</v>
      </c>
      <c r="K20" s="26"/>
      <c r="L20" s="24">
        <f>L19+M19</f>
        <v>30709125</v>
      </c>
      <c r="M20" s="25"/>
      <c r="N20" s="18">
        <f>B20+D20+F20+H20+J20</f>
        <v>30709125</v>
      </c>
      <c r="P20" s="5" t="s">
        <v>0</v>
      </c>
      <c r="Q20" s="24">
        <f>Q19+R19</f>
        <v>4320</v>
      </c>
      <c r="R20" s="26"/>
      <c r="S20" s="24">
        <f>S19+T19</f>
        <v>270</v>
      </c>
      <c r="T20" s="26"/>
      <c r="U20" s="24">
        <f>U19+V19</f>
        <v>135</v>
      </c>
      <c r="V20" s="26"/>
      <c r="W20" s="24">
        <f>W19+X19</f>
        <v>405</v>
      </c>
      <c r="X20" s="26"/>
      <c r="Y20" s="24">
        <f>Y19+Z19</f>
        <v>0</v>
      </c>
      <c r="Z20" s="26"/>
      <c r="AA20" s="24">
        <f>AA19+AB19</f>
        <v>5130</v>
      </c>
      <c r="AB20" s="26"/>
      <c r="AC20" s="19">
        <f>Q20+S20+U20+W20+Y20</f>
        <v>5130</v>
      </c>
      <c r="AE20" s="5" t="s">
        <v>0</v>
      </c>
      <c r="AF20" s="27">
        <f>IFERROR(B20/Q20,"N.A.")</f>
        <v>6127.96875</v>
      </c>
      <c r="AG20" s="28"/>
      <c r="AH20" s="27">
        <f>IFERROR(D20/S20,"N.A.")</f>
        <v>7740</v>
      </c>
      <c r="AI20" s="28"/>
      <c r="AJ20" s="27">
        <f>IFERROR(F20/U20,"N.A.")</f>
        <v>0</v>
      </c>
      <c r="AK20" s="28"/>
      <c r="AL20" s="27">
        <f>IFERROR(H20/W20,"N.A.")</f>
        <v>5300</v>
      </c>
      <c r="AM20" s="28"/>
      <c r="AN20" s="27" t="str">
        <f>IFERROR(J20/Y20,"N.A.")</f>
        <v>N.A.</v>
      </c>
      <c r="AO20" s="28"/>
      <c r="AP20" s="27">
        <f>IFERROR(L20/AA20,"N.A.")</f>
        <v>5986.1842105263158</v>
      </c>
      <c r="AQ20" s="28"/>
      <c r="AR20" s="16">
        <f>IFERROR(N20/AC20, "N.A.")</f>
        <v>5986.1842105263158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1567350</v>
      </c>
      <c r="C27" s="2"/>
      <c r="D27" s="2">
        <v>1393200</v>
      </c>
      <c r="E27" s="2"/>
      <c r="F27" s="2"/>
      <c r="G27" s="2"/>
      <c r="H27" s="2">
        <v>1161000</v>
      </c>
      <c r="I27" s="2"/>
      <c r="J27" s="2"/>
      <c r="K27" s="2"/>
      <c r="L27" s="1">
        <f>B27+D27+F27+H27+J27</f>
        <v>4121550</v>
      </c>
      <c r="M27" s="13">
        <f>C27+E27+G27+I27+K27</f>
        <v>0</v>
      </c>
      <c r="N27" s="14">
        <f>L27+M27</f>
        <v>4121550</v>
      </c>
      <c r="P27" s="3" t="s">
        <v>12</v>
      </c>
      <c r="Q27" s="2">
        <v>270</v>
      </c>
      <c r="R27" s="2">
        <v>0</v>
      </c>
      <c r="S27" s="2">
        <v>135</v>
      </c>
      <c r="T27" s="2">
        <v>0</v>
      </c>
      <c r="U27" s="2">
        <v>0</v>
      </c>
      <c r="V27" s="2">
        <v>0</v>
      </c>
      <c r="W27" s="2">
        <v>135</v>
      </c>
      <c r="X27" s="2">
        <v>0</v>
      </c>
      <c r="Y27" s="2">
        <v>0</v>
      </c>
      <c r="Z27" s="2">
        <v>0</v>
      </c>
      <c r="AA27" s="1">
        <f>Q27+S27+U27+W27+Y27</f>
        <v>540</v>
      </c>
      <c r="AB27" s="13">
        <f>R27+T27+V27+X27+Z27</f>
        <v>0</v>
      </c>
      <c r="AC27" s="14">
        <f>AA27+AB27</f>
        <v>540</v>
      </c>
      <c r="AE27" s="3" t="s">
        <v>12</v>
      </c>
      <c r="AF27" s="2">
        <f>IFERROR(B27/Q27, "N.A.")</f>
        <v>5805</v>
      </c>
      <c r="AG27" s="2" t="str">
        <f t="shared" ref="AG27:AR31" si="15">IFERROR(C27/R27, "N.A.")</f>
        <v>N.A.</v>
      </c>
      <c r="AH27" s="2">
        <f t="shared" si="15"/>
        <v>10320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8600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7632.5</v>
      </c>
      <c r="AQ27" s="13" t="str">
        <f t="shared" si="15"/>
        <v>N.A.</v>
      </c>
      <c r="AR27" s="14">
        <f t="shared" si="15"/>
        <v>7632.5</v>
      </c>
    </row>
    <row r="28" spans="1:44" ht="15" customHeight="1" thickBot="1" x14ac:dyDescent="0.3">
      <c r="A28" s="3" t="s">
        <v>13</v>
      </c>
      <c r="B28" s="2">
        <v>870750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870750</v>
      </c>
      <c r="M28" s="13">
        <f t="shared" si="16"/>
        <v>0</v>
      </c>
      <c r="N28" s="14">
        <f t="shared" ref="N28:N30" si="17">L28+M28</f>
        <v>870750</v>
      </c>
      <c r="P28" s="3" t="s">
        <v>13</v>
      </c>
      <c r="Q28" s="2">
        <v>135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135</v>
      </c>
      <c r="AB28" s="13">
        <f t="shared" si="18"/>
        <v>0</v>
      </c>
      <c r="AC28" s="14">
        <f t="shared" ref="AC28:AC30" si="19">AA28+AB28</f>
        <v>135</v>
      </c>
      <c r="AE28" s="3" t="s">
        <v>13</v>
      </c>
      <c r="AF28" s="2">
        <f t="shared" ref="AF28:AF31" si="20">IFERROR(B28/Q28, "N.A.")</f>
        <v>6450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6450</v>
      </c>
      <c r="AQ28" s="13" t="str">
        <f t="shared" si="15"/>
        <v>N.A.</v>
      </c>
      <c r="AR28" s="14">
        <f t="shared" si="15"/>
        <v>6450</v>
      </c>
    </row>
    <row r="29" spans="1:44" ht="15" customHeight="1" thickBot="1" x14ac:dyDescent="0.3">
      <c r="A29" s="3" t="s">
        <v>14</v>
      </c>
      <c r="B29" s="2">
        <v>2902500</v>
      </c>
      <c r="C29" s="2">
        <v>13049100</v>
      </c>
      <c r="D29" s="2">
        <v>696600</v>
      </c>
      <c r="E29" s="2"/>
      <c r="F29" s="2"/>
      <c r="G29" s="2">
        <v>0</v>
      </c>
      <c r="H29" s="2"/>
      <c r="I29" s="2"/>
      <c r="J29" s="2"/>
      <c r="K29" s="2"/>
      <c r="L29" s="1">
        <f t="shared" si="16"/>
        <v>3599100</v>
      </c>
      <c r="M29" s="13">
        <f t="shared" si="16"/>
        <v>13049100</v>
      </c>
      <c r="N29" s="14">
        <f t="shared" si="17"/>
        <v>16648200</v>
      </c>
      <c r="P29" s="3" t="s">
        <v>14</v>
      </c>
      <c r="Q29" s="2">
        <v>405</v>
      </c>
      <c r="R29" s="2">
        <v>1890</v>
      </c>
      <c r="S29" s="2">
        <v>135</v>
      </c>
      <c r="T29" s="2">
        <v>0</v>
      </c>
      <c r="U29" s="2">
        <v>0</v>
      </c>
      <c r="V29" s="2">
        <v>135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540</v>
      </c>
      <c r="AB29" s="13">
        <f t="shared" si="18"/>
        <v>2025</v>
      </c>
      <c r="AC29" s="14">
        <f t="shared" si="19"/>
        <v>2565</v>
      </c>
      <c r="AE29" s="3" t="s">
        <v>14</v>
      </c>
      <c r="AF29" s="2">
        <f t="shared" si="20"/>
        <v>7166.666666666667</v>
      </c>
      <c r="AG29" s="2">
        <f t="shared" si="15"/>
        <v>6904.2857142857147</v>
      </c>
      <c r="AH29" s="2">
        <f t="shared" si="15"/>
        <v>5160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6665</v>
      </c>
      <c r="AQ29" s="13">
        <f t="shared" si="15"/>
        <v>6444</v>
      </c>
      <c r="AR29" s="14">
        <f t="shared" si="15"/>
        <v>6490.5263157894733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5340600</v>
      </c>
      <c r="C31" s="2">
        <v>13049100</v>
      </c>
      <c r="D31" s="2">
        <v>2089800</v>
      </c>
      <c r="E31" s="2"/>
      <c r="F31" s="2"/>
      <c r="G31" s="2">
        <v>0</v>
      </c>
      <c r="H31" s="2">
        <v>1161000</v>
      </c>
      <c r="I31" s="2"/>
      <c r="J31" s="2"/>
      <c r="K31" s="2"/>
      <c r="L31" s="1">
        <f t="shared" ref="L31" si="21">B31+D31+F31+H31+J31</f>
        <v>8591400</v>
      </c>
      <c r="M31" s="13">
        <f t="shared" ref="M31" si="22">C31+E31+G31+I31+K31</f>
        <v>13049100</v>
      </c>
      <c r="N31" s="17">
        <f t="shared" ref="N31" si="23">L31+M31</f>
        <v>21640500</v>
      </c>
      <c r="P31" s="4" t="s">
        <v>16</v>
      </c>
      <c r="Q31" s="2">
        <v>810</v>
      </c>
      <c r="R31" s="2">
        <v>1890</v>
      </c>
      <c r="S31" s="2">
        <v>270</v>
      </c>
      <c r="T31" s="2">
        <v>0</v>
      </c>
      <c r="U31" s="2">
        <v>0</v>
      </c>
      <c r="V31" s="2">
        <v>135</v>
      </c>
      <c r="W31" s="2">
        <v>135</v>
      </c>
      <c r="X31" s="2">
        <v>0</v>
      </c>
      <c r="Y31" s="2">
        <v>0</v>
      </c>
      <c r="Z31" s="2">
        <v>0</v>
      </c>
      <c r="AA31" s="1">
        <f t="shared" ref="AA31" si="24">Q31+S31+U31+W31+Y31</f>
        <v>1215</v>
      </c>
      <c r="AB31" s="13">
        <f t="shared" ref="AB31" si="25">R31+T31+V31+X31+Z31</f>
        <v>2025</v>
      </c>
      <c r="AC31" s="14">
        <f t="shared" ref="AC31" si="26">AA31+AB31</f>
        <v>3240</v>
      </c>
      <c r="AE31" s="4" t="s">
        <v>16</v>
      </c>
      <c r="AF31" s="2">
        <f t="shared" si="20"/>
        <v>6593.333333333333</v>
      </c>
      <c r="AG31" s="2">
        <f t="shared" si="15"/>
        <v>6904.2857142857147</v>
      </c>
      <c r="AH31" s="2">
        <f t="shared" si="15"/>
        <v>7740</v>
      </c>
      <c r="AI31" s="2" t="str">
        <f t="shared" si="15"/>
        <v>N.A.</v>
      </c>
      <c r="AJ31" s="2" t="str">
        <f t="shared" si="15"/>
        <v>N.A.</v>
      </c>
      <c r="AK31" s="2">
        <f t="shared" si="15"/>
        <v>0</v>
      </c>
      <c r="AL31" s="2">
        <f t="shared" si="15"/>
        <v>8600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7071.1111111111113</v>
      </c>
      <c r="AQ31" s="13">
        <f t="shared" ref="AQ31" si="28">IFERROR(M31/AB31, "N.A.")</f>
        <v>6444</v>
      </c>
      <c r="AR31" s="14">
        <f t="shared" ref="AR31" si="29">IFERROR(N31/AC31, "N.A.")</f>
        <v>6679.166666666667</v>
      </c>
    </row>
    <row r="32" spans="1:44" ht="15" customHeight="1" thickBot="1" x14ac:dyDescent="0.3">
      <c r="A32" s="5" t="s">
        <v>0</v>
      </c>
      <c r="B32" s="24">
        <f>B31+C31</f>
        <v>18389700</v>
      </c>
      <c r="C32" s="26"/>
      <c r="D32" s="24">
        <f>D31+E31</f>
        <v>2089800</v>
      </c>
      <c r="E32" s="26"/>
      <c r="F32" s="24">
        <f>F31+G31</f>
        <v>0</v>
      </c>
      <c r="G32" s="26"/>
      <c r="H32" s="24">
        <f>H31+I31</f>
        <v>1161000</v>
      </c>
      <c r="I32" s="26"/>
      <c r="J32" s="24">
        <f>J31+K31</f>
        <v>0</v>
      </c>
      <c r="K32" s="26"/>
      <c r="L32" s="24">
        <f>L31+M31</f>
        <v>21640500</v>
      </c>
      <c r="M32" s="25"/>
      <c r="N32" s="18">
        <f>B32+D32+F32+H32+J32</f>
        <v>21640500</v>
      </c>
      <c r="P32" s="5" t="s">
        <v>0</v>
      </c>
      <c r="Q32" s="24">
        <f>Q31+R31</f>
        <v>2700</v>
      </c>
      <c r="R32" s="26"/>
      <c r="S32" s="24">
        <f>S31+T31</f>
        <v>270</v>
      </c>
      <c r="T32" s="26"/>
      <c r="U32" s="24">
        <f>U31+V31</f>
        <v>135</v>
      </c>
      <c r="V32" s="26"/>
      <c r="W32" s="24">
        <f>W31+X31</f>
        <v>135</v>
      </c>
      <c r="X32" s="26"/>
      <c r="Y32" s="24">
        <f>Y31+Z31</f>
        <v>0</v>
      </c>
      <c r="Z32" s="26"/>
      <c r="AA32" s="24">
        <f>AA31+AB31</f>
        <v>3240</v>
      </c>
      <c r="AB32" s="26"/>
      <c r="AC32" s="19">
        <f>Q32+S32+U32+W32+Y32</f>
        <v>3240</v>
      </c>
      <c r="AE32" s="5" t="s">
        <v>0</v>
      </c>
      <c r="AF32" s="27">
        <f>IFERROR(B32/Q32,"N.A.")</f>
        <v>6811</v>
      </c>
      <c r="AG32" s="28"/>
      <c r="AH32" s="27">
        <f>IFERROR(D32/S32,"N.A.")</f>
        <v>7740</v>
      </c>
      <c r="AI32" s="28"/>
      <c r="AJ32" s="27">
        <f>IFERROR(F32/U32,"N.A.")</f>
        <v>0</v>
      </c>
      <c r="AK32" s="28"/>
      <c r="AL32" s="27">
        <f>IFERROR(H32/W32,"N.A.")</f>
        <v>8600</v>
      </c>
      <c r="AM32" s="28"/>
      <c r="AN32" s="27" t="str">
        <f>IFERROR(J32/Y32,"N.A.")</f>
        <v>N.A.</v>
      </c>
      <c r="AO32" s="28"/>
      <c r="AP32" s="27">
        <f>IFERROR(L32/AA32,"N.A.")</f>
        <v>6679.166666666667</v>
      </c>
      <c r="AQ32" s="28"/>
      <c r="AR32" s="16">
        <f>IFERROR(N32/AC32, "N.A.")</f>
        <v>6679.166666666667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>
        <v>1306125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1306125</v>
      </c>
      <c r="M40" s="13">
        <f t="shared" si="31"/>
        <v>0</v>
      </c>
      <c r="N40" s="14">
        <f t="shared" ref="N40:N42" si="32">L40+M40</f>
        <v>1306125</v>
      </c>
      <c r="P40" s="3" t="s">
        <v>13</v>
      </c>
      <c r="Q40" s="2">
        <v>270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270</v>
      </c>
      <c r="AB40" s="13">
        <f t="shared" si="33"/>
        <v>0</v>
      </c>
      <c r="AC40" s="14">
        <f t="shared" ref="AC40:AC42" si="34">AA40+AB40</f>
        <v>270</v>
      </c>
      <c r="AE40" s="3" t="s">
        <v>13</v>
      </c>
      <c r="AF40" s="2">
        <f t="shared" ref="AF40:AF43" si="35">IFERROR(B40/Q40, "N.A.")</f>
        <v>4837.5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4837.5</v>
      </c>
      <c r="AQ40" s="13" t="str">
        <f t="shared" si="30"/>
        <v>N.A.</v>
      </c>
      <c r="AR40" s="14">
        <f t="shared" si="30"/>
        <v>4837.5</v>
      </c>
    </row>
    <row r="41" spans="1:44" ht="15" customHeight="1" thickBot="1" x14ac:dyDescent="0.3">
      <c r="A41" s="3" t="s">
        <v>14</v>
      </c>
      <c r="B41" s="2">
        <v>1161000</v>
      </c>
      <c r="C41" s="2">
        <v>5616000.0000000009</v>
      </c>
      <c r="D41" s="2"/>
      <c r="E41" s="2"/>
      <c r="F41" s="2"/>
      <c r="G41" s="2"/>
      <c r="H41" s="2"/>
      <c r="I41" s="2">
        <v>985500</v>
      </c>
      <c r="J41" s="2"/>
      <c r="K41" s="2"/>
      <c r="L41" s="1">
        <f t="shared" si="31"/>
        <v>1161000</v>
      </c>
      <c r="M41" s="13">
        <f t="shared" si="31"/>
        <v>6601500.0000000009</v>
      </c>
      <c r="N41" s="14">
        <f t="shared" si="32"/>
        <v>7762500.0000000009</v>
      </c>
      <c r="P41" s="3" t="s">
        <v>14</v>
      </c>
      <c r="Q41" s="2">
        <v>135</v>
      </c>
      <c r="R41" s="2">
        <v>1215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270</v>
      </c>
      <c r="Y41" s="2">
        <v>0</v>
      </c>
      <c r="Z41" s="2">
        <v>0</v>
      </c>
      <c r="AA41" s="1">
        <f t="shared" si="33"/>
        <v>135</v>
      </c>
      <c r="AB41" s="13">
        <f t="shared" si="33"/>
        <v>1485</v>
      </c>
      <c r="AC41" s="14">
        <f t="shared" si="34"/>
        <v>1620</v>
      </c>
      <c r="AE41" s="3" t="s">
        <v>14</v>
      </c>
      <c r="AF41" s="2">
        <f t="shared" si="35"/>
        <v>8600</v>
      </c>
      <c r="AG41" s="2">
        <f t="shared" si="30"/>
        <v>4622.2222222222226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3650</v>
      </c>
      <c r="AN41" s="2" t="str">
        <f t="shared" si="30"/>
        <v>N.A.</v>
      </c>
      <c r="AO41" s="2" t="str">
        <f t="shared" si="30"/>
        <v>N.A.</v>
      </c>
      <c r="AP41" s="15">
        <f t="shared" si="30"/>
        <v>8600</v>
      </c>
      <c r="AQ41" s="13">
        <f t="shared" si="30"/>
        <v>4445.454545454546</v>
      </c>
      <c r="AR41" s="14">
        <f t="shared" si="30"/>
        <v>4791.666666666667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2467125</v>
      </c>
      <c r="C43" s="2">
        <v>5616000.0000000009</v>
      </c>
      <c r="D43" s="2"/>
      <c r="E43" s="2"/>
      <c r="F43" s="2"/>
      <c r="G43" s="2"/>
      <c r="H43" s="2"/>
      <c r="I43" s="2">
        <v>985500</v>
      </c>
      <c r="J43" s="2"/>
      <c r="K43" s="2"/>
      <c r="L43" s="1">
        <f t="shared" ref="L43" si="36">B43+D43+F43+H43+J43</f>
        <v>2467125</v>
      </c>
      <c r="M43" s="13">
        <f t="shared" ref="M43" si="37">C43+E43+G43+I43+K43</f>
        <v>6601500.0000000009</v>
      </c>
      <c r="N43" s="17">
        <f t="shared" ref="N43" si="38">L43+M43</f>
        <v>9068625</v>
      </c>
      <c r="P43" s="4" t="s">
        <v>16</v>
      </c>
      <c r="Q43" s="2">
        <v>405</v>
      </c>
      <c r="R43" s="2">
        <v>1215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270</v>
      </c>
      <c r="Y43" s="2">
        <v>0</v>
      </c>
      <c r="Z43" s="2">
        <v>0</v>
      </c>
      <c r="AA43" s="1">
        <f t="shared" ref="AA43" si="39">Q43+S43+U43+W43+Y43</f>
        <v>405</v>
      </c>
      <c r="AB43" s="13">
        <f t="shared" ref="AB43" si="40">R43+T43+V43+X43+Z43</f>
        <v>1485</v>
      </c>
      <c r="AC43" s="17">
        <f t="shared" ref="AC43" si="41">AA43+AB43</f>
        <v>1890</v>
      </c>
      <c r="AE43" s="4" t="s">
        <v>16</v>
      </c>
      <c r="AF43" s="2">
        <f t="shared" si="35"/>
        <v>6091.666666666667</v>
      </c>
      <c r="AG43" s="2">
        <f t="shared" si="30"/>
        <v>4622.2222222222226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>
        <f t="shared" si="30"/>
        <v>3650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6091.666666666667</v>
      </c>
      <c r="AQ43" s="13">
        <f t="shared" ref="AQ43" si="43">IFERROR(M43/AB43, "N.A.")</f>
        <v>4445.454545454546</v>
      </c>
      <c r="AR43" s="14">
        <f t="shared" ref="AR43" si="44">IFERROR(N43/AC43, "N.A.")</f>
        <v>4798.2142857142853</v>
      </c>
    </row>
    <row r="44" spans="1:44" ht="15" customHeight="1" thickBot="1" x14ac:dyDescent="0.3">
      <c r="A44" s="5" t="s">
        <v>0</v>
      </c>
      <c r="B44" s="24">
        <f>B43+C43</f>
        <v>8083125.0000000009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985500</v>
      </c>
      <c r="I44" s="26"/>
      <c r="J44" s="24">
        <f>J43+K43</f>
        <v>0</v>
      </c>
      <c r="K44" s="26"/>
      <c r="L44" s="24">
        <f>L43+M43</f>
        <v>9068625</v>
      </c>
      <c r="M44" s="25"/>
      <c r="N44" s="18">
        <f>B44+D44+F44+H44+J44</f>
        <v>9068625</v>
      </c>
      <c r="P44" s="5" t="s">
        <v>0</v>
      </c>
      <c r="Q44" s="24">
        <f>Q43+R43</f>
        <v>1620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270</v>
      </c>
      <c r="X44" s="26"/>
      <c r="Y44" s="24">
        <f>Y43+Z43</f>
        <v>0</v>
      </c>
      <c r="Z44" s="26"/>
      <c r="AA44" s="24">
        <f>AA43+AB43</f>
        <v>1890</v>
      </c>
      <c r="AB44" s="25"/>
      <c r="AC44" s="18">
        <f>Q44+S44+U44+W44+Y44</f>
        <v>1890</v>
      </c>
      <c r="AE44" s="5" t="s">
        <v>0</v>
      </c>
      <c r="AF44" s="27">
        <f>IFERROR(B44/Q44,"N.A.")</f>
        <v>4989.5833333333339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3650</v>
      </c>
      <c r="AM44" s="28"/>
      <c r="AN44" s="27" t="str">
        <f>IFERROR(J44/Y44,"N.A.")</f>
        <v>N.A.</v>
      </c>
      <c r="AO44" s="28"/>
      <c r="AP44" s="27">
        <f>IFERROR(L44/AA44,"N.A.")</f>
        <v>4798.2142857142853</v>
      </c>
      <c r="AQ44" s="28"/>
      <c r="AR44" s="16">
        <f>IFERROR(N44/AC44, "N.A.")</f>
        <v>4798.2142857142853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2015 T3</dc:title>
  <dc:subject>Matriz Hussmanns Quintana Roo, 2015-T3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2025-12-16T14:38:33Z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